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N:\Grønt låneprogram\Miljøeffektrapportering\Impact report 2021\Taksonomimapping\"/>
    </mc:Choice>
  </mc:AlternateContent>
  <xr:revisionPtr revIDLastSave="0" documentId="13_ncr:1_{A049CECF-62BF-4480-9BF7-AB5986D1DC36}" xr6:coauthVersionLast="47" xr6:coauthVersionMax="47" xr10:uidLastSave="{00000000-0000-0000-0000-000000000000}"/>
  <bookViews>
    <workbookView xWindow="-120" yWindow="-120" windowWidth="38640" windowHeight="21240" xr2:uid="{1FD9C235-5889-4BE7-ABE0-456E472B531F}"/>
  </bookViews>
  <sheets>
    <sheet name="Summary" sheetId="9" r:id="rId1"/>
    <sheet name="Buildings" sheetId="11" r:id="rId2"/>
    <sheet name="Renewable Energy" sheetId="8" r:id="rId3"/>
    <sheet name="Transportation" sheetId="7" r:id="rId4"/>
    <sheet name="Waste and Circular Economy" sheetId="3" r:id="rId5"/>
    <sheet name=" Water and Wastewater" sheetId="1" r:id="rId6"/>
    <sheet name="Land Use and Area Projects" sheetId="5" r:id="rId7"/>
    <sheet name="Climate Change Adaptation" sheetId="4" r:id="rId8"/>
    <sheet name="Buildings old" sheetId="6"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9" l="1"/>
  <c r="G25" i="9"/>
  <c r="G154" i="9"/>
  <c r="G155" i="9"/>
  <c r="G156" i="9"/>
  <c r="G157" i="9"/>
  <c r="F154" i="9"/>
  <c r="F155" i="9"/>
  <c r="F156" i="9"/>
  <c r="F157" i="9"/>
  <c r="G153" i="9"/>
  <c r="F153" i="9"/>
  <c r="F158" i="9" s="1"/>
  <c r="E8" i="4"/>
  <c r="F8" i="4"/>
  <c r="G149" i="9"/>
  <c r="F149" i="9"/>
  <c r="G146" i="9"/>
  <c r="F146" i="9"/>
  <c r="G144" i="9"/>
  <c r="G145" i="9"/>
  <c r="G143" i="9"/>
  <c r="F144" i="9"/>
  <c r="F145" i="9"/>
  <c r="F143" i="9"/>
  <c r="F150" i="9" s="1"/>
  <c r="E8" i="5"/>
  <c r="F8" i="5"/>
  <c r="G135" i="9"/>
  <c r="G136" i="9"/>
  <c r="G137" i="9"/>
  <c r="G138" i="9"/>
  <c r="G139" i="9"/>
  <c r="F136" i="9"/>
  <c r="F137" i="9"/>
  <c r="F138" i="9"/>
  <c r="F139" i="9"/>
  <c r="F135" i="9"/>
  <c r="G134" i="9"/>
  <c r="F134" i="9"/>
  <c r="G132" i="9"/>
  <c r="F132" i="9"/>
  <c r="G130" i="9"/>
  <c r="G129" i="9"/>
  <c r="G127" i="9"/>
  <c r="F130" i="9"/>
  <c r="F129" i="9"/>
  <c r="F127" i="9"/>
  <c r="G125" i="9"/>
  <c r="G63" i="9"/>
  <c r="F63" i="9"/>
  <c r="G123" i="9"/>
  <c r="G120" i="9"/>
  <c r="F120" i="9"/>
  <c r="G117" i="9"/>
  <c r="G118" i="9"/>
  <c r="F118" i="9"/>
  <c r="F117" i="9"/>
  <c r="G116" i="9"/>
  <c r="F116" i="9"/>
  <c r="G114" i="9"/>
  <c r="F114" i="9"/>
  <c r="G113" i="9"/>
  <c r="F113" i="9"/>
  <c r="G112" i="9"/>
  <c r="F112" i="9"/>
  <c r="G91" i="9"/>
  <c r="G108" i="9" s="1"/>
  <c r="F91" i="9"/>
  <c r="F108" i="9" s="1"/>
  <c r="F24" i="1"/>
  <c r="E24" i="1"/>
  <c r="F13" i="3"/>
  <c r="E13" i="3"/>
  <c r="G82" i="9"/>
  <c r="G83" i="9"/>
  <c r="G84" i="9"/>
  <c r="G85" i="9"/>
  <c r="G86" i="9"/>
  <c r="G87" i="9"/>
  <c r="F82" i="9"/>
  <c r="F83" i="9"/>
  <c r="F84" i="9"/>
  <c r="F85" i="9"/>
  <c r="F86" i="9"/>
  <c r="F87" i="9"/>
  <c r="G81" i="9"/>
  <c r="F81" i="9"/>
  <c r="G67" i="9"/>
  <c r="G66" i="9"/>
  <c r="F67" i="9"/>
  <c r="F66" i="9"/>
  <c r="F22" i="7"/>
  <c r="E22" i="7"/>
  <c r="F20" i="8"/>
  <c r="E20" i="8"/>
  <c r="G32" i="9"/>
  <c r="F32" i="9"/>
  <c r="G31" i="9"/>
  <c r="F31" i="9"/>
  <c r="G30" i="9"/>
  <c r="G29" i="9"/>
  <c r="F30" i="9"/>
  <c r="F29" i="9"/>
  <c r="F28" i="9"/>
  <c r="G28" i="9"/>
  <c r="G27" i="9"/>
  <c r="F27" i="9"/>
  <c r="G26" i="9"/>
  <c r="F26" i="9"/>
  <c r="F25" i="9"/>
  <c r="G24" i="9"/>
  <c r="F24" i="9"/>
  <c r="G22" i="9"/>
  <c r="F22" i="9"/>
  <c r="G20" i="9"/>
  <c r="F20" i="9"/>
  <c r="G19" i="9"/>
  <c r="F19" i="9"/>
  <c r="G18" i="9"/>
  <c r="F18" i="9"/>
  <c r="F16" i="9"/>
  <c r="F17" i="9"/>
  <c r="G17" i="9"/>
  <c r="G16" i="9"/>
  <c r="G15" i="9"/>
  <c r="F15" i="9"/>
  <c r="F12" i="9"/>
  <c r="G9" i="9"/>
  <c r="F9" i="9"/>
  <c r="F22" i="11"/>
  <c r="E22" i="11"/>
  <c r="F88" i="9" l="1"/>
  <c r="G88" i="9"/>
  <c r="G150" i="9"/>
  <c r="G158" i="9"/>
  <c r="J17" i="9"/>
  <c r="J18" i="9" s="1"/>
  <c r="J13" i="9"/>
  <c r="J14" i="9" s="1"/>
  <c r="J19" i="9"/>
  <c r="J20" i="9" s="1"/>
  <c r="F33" i="9"/>
  <c r="J15" i="9"/>
  <c r="J16" i="9" s="1"/>
  <c r="J9" i="9"/>
  <c r="J10" i="9" s="1"/>
  <c r="J11" i="9"/>
  <c r="J12" i="9" s="1"/>
  <c r="G33" i="9"/>
  <c r="G140" i="9"/>
  <c r="F14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tc={6939E6C0-C760-4F02-A66E-A567C6C375D9}</author>
    <author>tc={5DE48E60-3E19-4282-9D2F-79C0A2582264}</author>
    <author>tc={D7644960-7308-4CEA-A261-2C189EDBC25E}</author>
    <author>tc={B47A834C-FE98-4C72-BADF-2C55997C93EC}</author>
    <author>tc={ED57E605-8C3E-4C47-82A6-92B74378376D}</author>
    <author>tc={544F441F-A828-425B-984B-C0E6688DC8E6}</author>
    <author>tc={23A42A8C-49D6-4FDA-9DD3-EEF3CD4D1A04}</author>
    <author>tc={08D4294F-66A8-417B-8A7C-72E9414F51AF}</author>
  </authors>
  <commentList>
    <comment ref="D5" authorId="0" shapeId="0" xr:uid="{6939E6C0-C760-4F02-A66E-A567C6C375D9}">
      <text>
        <t>[Threaded comment]
Your version of Excel allows you to read this threaded comment; however, any edits to it will get removed if the file is opened in a newer version of Excel. Learn more: https://go.microsoft.com/fwlink/?linkid=870924
Comment:
    Usikker på om denne skal være likely not aligned eller no corresponding taxonomy activity. 5.2 inkluderer ombruk av materialer (minst 30%) i tillegg til en haug andre kriterier, men sier ingenting om massivtre.</t>
      </text>
    </comment>
    <comment ref="D6" authorId="1" shapeId="0" xr:uid="{5DE48E60-3E19-4282-9D2F-79C0A2582264}">
      <text>
        <t>[Threaded comment]
Your version of Excel allows you to read this threaded comment; however, any edits to it will get removed if the file is opened in a newer version of Excel. Learn more: https://go.microsoft.com/fwlink/?linkid=870924
Comment:
    Er denne formuleringen grei</t>
      </text>
    </comment>
    <comment ref="D7" authorId="2" shapeId="0" xr:uid="{D7644960-7308-4CEA-A261-2C189EDBC25E}">
      <text>
        <t>[Threaded comment]
Your version of Excel allows you to read this threaded comment; however, any edits to it will get removed if the file is opened in a newer version of Excel. Learn more: https://go.microsoft.com/fwlink/?linkid=870924
Comment:
    er 5.2 relevant kriterie her? Jeg satte det fordi det omhandler bl.a inngrep i naturen rundt (som er relevant hvis man feks skal grave opp bakken rundt for å installere fornybar energikilde). Kan også være no corresponding.</t>
      </text>
    </comment>
    <comment ref="H7" authorId="3" shapeId="0" xr:uid="{B47A834C-FE98-4C72-BADF-2C55997C93EC}">
      <text>
        <t>[Threaded comment]
Your version of Excel allows you to read this threaded comment; however, any edits to it will get removed if the file is opened in a newer version of Excel. Learn more: https://go.microsoft.com/fwlink/?linkid=870924
Comment:
    Det finnes jo strengt tatt et kriterie man kunne mappet mot, 7.6 Installation, maintenance and repair of renewable energy technologies. Når det er sagt tror jeg ikke vi kommer til å se noen som installerer energiprod i bygg FOR Å KLIMATILPASSE, så ser ikke at det skal komme til anvendelse i praksis. Derfor bedre med n/a?</t>
      </text>
    </comment>
    <comment ref="D14" authorId="4" shapeId="0" xr:uid="{ED57E605-8C3E-4C47-82A6-92B74378376D}">
      <text>
        <t>[Threaded comment]
Your version of Excel allows you to read this threaded comment; however, any edits to it will get removed if the file is opened in a newer version of Excel. Learn more: https://go.microsoft.com/fwlink/?linkid=870924
Comment:
    Ett av kriteriene i 5.2 er at det skal brukes minst 30% gjenbrukte materialer. Vi stiller ikke krav om en viss prosent, men "omfattende bruk". Kunne muligens vært en likely aligned for dette kriteriet, men alle de andre kriteriene oppfylles ikke. Passer det best med en likely not aligned, eller No corresponding taxonomy activity - fordi massivtre nevnes jo ikke.</t>
      </text>
    </comment>
    <comment ref="D15" authorId="5" shapeId="0" xr:uid="{544F441F-A828-425B-984B-C0E6688DC8E6}">
      <text>
        <t>[Threaded comment]
Your version of Excel allows you to read this threaded comment; however, any edits to it will get removed if the file is opened in a newer version of Excel. Learn more: https://go.microsoft.com/fwlink/?linkid=870924
Comment:
    No corresponding Taxonomy activity, as the use of certification schemes is not included in the Taxonomy. Projects under this criterion will likely (?) meet the requirements for low-energy buildings? Eller noe i den stil.</t>
      </text>
    </comment>
    <comment ref="G15" authorId="6" shapeId="0" xr:uid="{23A42A8C-49D6-4FDA-9DD3-EEF3CD4D1A04}">
      <text>
        <t>[Threaded comment]
Your version of Excel allows you to read this threaded comment; however, any edits to it will get removed if the file is opened in a newer version of Excel. Learn more: https://go.microsoft.com/fwlink/?linkid=870924
Comment:
    Endre til n/a</t>
      </text>
    </comment>
    <comment ref="H16" authorId="7" shapeId="0" xr:uid="{08D4294F-66A8-417B-8A7C-72E9414F51AF}">
      <text>
        <t>[Threaded comment]
Your version of Excel allows you to read this threaded comment; however, any edits to it will get removed if the file is opened in a newer version of Excel. Learn more: https://go.microsoft.com/fwlink/?linkid=870924
Comment:
    Det finnes jo strengt tatt et kriterie man kunne mappet mot, 7.6 Installation, maintenance and repair of renewable energy technologies. Når det er sagt tror jeg ikke vi kommer til å se noen som installerer energiprod i bygg FOR Å KLIMATILPASSE, så ser ikke at det skal komme til anvendelse i praksis. Derfor bedre med n/a?</t>
      </text>
    </comment>
  </commentList>
</comments>
</file>

<file path=xl/sharedStrings.xml><?xml version="1.0" encoding="utf-8"?>
<sst xmlns="http://schemas.openxmlformats.org/spreadsheetml/2006/main" count="1511" uniqueCount="435">
  <si>
    <t>Subcategory</t>
  </si>
  <si>
    <t>Project type</t>
  </si>
  <si>
    <t>Preliminary alignment assessment</t>
  </si>
  <si>
    <t>Aligned</t>
  </si>
  <si>
    <t>5.1.1 Separating wastewater and surface runoff</t>
  </si>
  <si>
    <t>No quantitative threshold, see description in Criteria Document</t>
  </si>
  <si>
    <t>n/a</t>
  </si>
  <si>
    <t>Likely aligned</t>
  </si>
  <si>
    <t>5.2.1 Heat recovery</t>
  </si>
  <si>
    <t>5.2.2 Energy recovery</t>
  </si>
  <si>
    <t>Likely not aligned</t>
  </si>
  <si>
    <t>Recovery rate of at least 30%</t>
  </si>
  <si>
    <t>Only zero emission or fossil-free machinery or vehicles should be used</t>
  </si>
  <si>
    <t>5.4.2 No-dig projects</t>
  </si>
  <si>
    <t>Other</t>
  </si>
  <si>
    <t>4.1.1 Measures that contribute to waste prevention or greater reuse</t>
  </si>
  <si>
    <t>4.2.1 Collection measures that increase waste sorting at source</t>
  </si>
  <si>
    <t>4.2.2 More efficient waste collection</t>
  </si>
  <si>
    <t xml:space="preserve">Reduces transportation </t>
  </si>
  <si>
    <t>6.1.1 Measures against pollution on land</t>
  </si>
  <si>
    <t>6.1.2 Measures against water pollution (ports, seas, rivers, watercourses etc.)</t>
  </si>
  <si>
    <t>Improvement of water quality status classification from ‘good’ to ‘very good’. Other measures that help improve water quality or strengthen biological diversity where the status classification is not relevant will also be considered.</t>
  </si>
  <si>
    <t>6.2.1 Sustainable area development</t>
  </si>
  <si>
    <t>6.2.2 Nature restoration</t>
  </si>
  <si>
    <t>7.1.1 Surface runoff management</t>
  </si>
  <si>
    <t>7.2.1 Protection against natural disasters</t>
  </si>
  <si>
    <t>7.2.2 Infrastructure relocation</t>
  </si>
  <si>
    <t>7.3.1 Warning systems and emergency preparedness</t>
  </si>
  <si>
    <t>1.1.1 Individual energy efficiency measures</t>
  </si>
  <si>
    <t>1.1.2 Major renovation projects</t>
  </si>
  <si>
    <t>1.1.3 Renovation of existing building stock in conjunction combined with a new extension building</t>
  </si>
  <si>
    <t>1.1.4 Adapting existing buildings to climate change</t>
  </si>
  <si>
    <t>1.1.5 Renewable energy in buildings</t>
  </si>
  <si>
    <t>1.1.6 Energy storage in buildings</t>
  </si>
  <si>
    <t>1.2.1 New low-energy buildings</t>
  </si>
  <si>
    <t>1.2.2 New buildings with climate-friendly materials</t>
  </si>
  <si>
    <t>3.1.1 Bicycles</t>
  </si>
  <si>
    <t>3.1.2 Facilitating walking and cycling</t>
  </si>
  <si>
    <t>3.2.1 Zero-emission vehicles</t>
  </si>
  <si>
    <t>Must run on electricity, biogas or green hydrogen. If biogas: contractual requirement that fossil fuels will not be used.</t>
  </si>
  <si>
    <t>3.2.2 Equipment for rail-based public transport</t>
  </si>
  <si>
    <t>3.3.1 Zero-emission maritime transport</t>
  </si>
  <si>
    <t>Should run on electricity, biogas, green hydrogen or ammonia as fuel. Hybrid solutions will be considered.</t>
  </si>
  <si>
    <t>3.4.1 Zero-emission heavy machinery</t>
  </si>
  <si>
    <t>3.5.1 Charging points for vehicles</t>
  </si>
  <si>
    <t xml:space="preserve">No quantitative threshold for normal chargers. High-speed chargers should meet minimum technical requirements. See description in Criteria Document. </t>
  </si>
  <si>
    <t>3.5.2 Filling stations for green hydrogen and biogas</t>
  </si>
  <si>
    <t xml:space="preserve">Should meet minimum technical requirements. See description in Criteria Document. </t>
  </si>
  <si>
    <t>3.5.3 Operating equipment for public transport</t>
  </si>
  <si>
    <t>3.5.4 Trackway and other infrastructure</t>
  </si>
  <si>
    <t>3.5.6 Other port infrastructure</t>
  </si>
  <si>
    <t>Zero-emission port infrastructure that only uses electricity or green hydrogen.</t>
  </si>
  <si>
    <t>3.5.7 Infrastructure for zero-emission heavy machinery</t>
  </si>
  <si>
    <t>2.1.1 Renewable energy production</t>
  </si>
  <si>
    <t>2.2.1 Energy storage in connection with production plants</t>
  </si>
  <si>
    <t>2.3.1 Network capacity</t>
  </si>
  <si>
    <t>2.3.2 District heating/cooling</t>
  </si>
  <si>
    <t>1.1.7 Use of DFØ (The Norwegian Agency for Public and Financial Management)'s Guidelines for sustainable procurement of building renovation</t>
  </si>
  <si>
    <t xml:space="preserve">Procurement is based on DFØ's guidelines with a minimum requirement of 'advanced' or 'spearhead' level. </t>
  </si>
  <si>
    <t>Number of projects</t>
  </si>
  <si>
    <r>
      <rPr>
        <b/>
        <sz val="11"/>
        <color theme="1"/>
        <rFont val="IBM Plex Sans"/>
        <family val="2"/>
      </rPr>
      <t xml:space="preserve">Could not be assessed </t>
    </r>
    <r>
      <rPr>
        <sz val="11"/>
        <color theme="1"/>
        <rFont val="IBM Plex Sans"/>
        <family val="2"/>
      </rPr>
      <t xml:space="preserve">due to different thresholds and metrics. The excessive documentation required to qualify under this criterion is not obtainable from small-scale public sector bio energy activities in Norway. </t>
    </r>
  </si>
  <si>
    <r>
      <rPr>
        <b/>
        <sz val="11"/>
        <color theme="1"/>
        <rFont val="IBM Plex Sans"/>
        <family val="2"/>
      </rPr>
      <t xml:space="preserve">Could not be assessed </t>
    </r>
    <r>
      <rPr>
        <sz val="11"/>
        <color theme="1"/>
        <rFont val="IBM Plex Sans"/>
        <family val="2"/>
      </rPr>
      <t>due to different thresholds and metrics</t>
    </r>
  </si>
  <si>
    <t>a) Plant for biogas production</t>
  </si>
  <si>
    <t>KBN detailed criteria, metrics &amp; thresholds</t>
  </si>
  <si>
    <t>b) Geo-thermal
energy production systems (geothermal wells)</t>
  </si>
  <si>
    <t>c) Solar energy</t>
  </si>
  <si>
    <t>d) Bio-based heating</t>
  </si>
  <si>
    <t>e) Other renewable energy production</t>
  </si>
  <si>
    <t>1.1 Measures for existing building stock</t>
  </si>
  <si>
    <t>1.2 New buildings</t>
  </si>
  <si>
    <t>2.1 Renewable energy production</t>
  </si>
  <si>
    <t>2.2 Energy storage</t>
  </si>
  <si>
    <t>2.3 Energy infrastructure</t>
  </si>
  <si>
    <t>1.3 Other</t>
  </si>
  <si>
    <t>2.4 Other</t>
  </si>
  <si>
    <t xml:space="preserve">3.1 Cycling and walking </t>
  </si>
  <si>
    <t>3.2 Land transport</t>
  </si>
  <si>
    <t>3.3 Maritime transport</t>
  </si>
  <si>
    <t>3.4 Heavy machinery</t>
  </si>
  <si>
    <t>3.4.2 Use of DFØ (The Norwegian Agency for Public and Financial Management)'s Guidelines for sustainable procurement of heavy machinery</t>
  </si>
  <si>
    <t>3.5.5 Shore-side power supplies and charging</t>
  </si>
  <si>
    <t>3.5 Infrastructure</t>
  </si>
  <si>
    <t>5.2 Small scale energy production measures</t>
  </si>
  <si>
    <t>5.3 Climate-friendly processing facilities</t>
  </si>
  <si>
    <t>5.3.1 Measures at existing water facilities</t>
  </si>
  <si>
    <t>5.3.2 Measures at existing wastewater facilities</t>
  </si>
  <si>
    <t>5.3.3 Phosphorous recovery</t>
  </si>
  <si>
    <t>5.4 Climate-friendly construction projects</t>
  </si>
  <si>
    <t>5.5 Other</t>
  </si>
  <si>
    <t xml:space="preserve">4.1 Waste prevention and reuse </t>
  </si>
  <si>
    <t>4.2 
Waste collection, processing and treatment</t>
  </si>
  <si>
    <t>4.2.3 New facilities for sorting waste</t>
  </si>
  <si>
    <t>4.2.4 New facilities for waste treatment</t>
  </si>
  <si>
    <t>5.3.4 Sludge treatment for biogas production (wastewater)</t>
  </si>
  <si>
    <t>4.2.5 Sludge treatment for biogas production (bio-waste)</t>
  </si>
  <si>
    <t>4.3 Other</t>
  </si>
  <si>
    <t>6.1 Anti-pollution measures</t>
  </si>
  <si>
    <t>6.2 Area development and land usage</t>
  </si>
  <si>
    <t>6.3 Other</t>
  </si>
  <si>
    <t>7.1 Surface runoff management</t>
  </si>
  <si>
    <t>7.2 Climate change adaptation</t>
  </si>
  <si>
    <t>7.3 Emergency preparedness</t>
  </si>
  <si>
    <t>7.4 Other</t>
  </si>
  <si>
    <t>3.6 Other</t>
  </si>
  <si>
    <t>Production plant or distribution network for district heating or cooling. The plant must use renewable energy sources for both base and peak loads. Use of electricity to meet peak loads is acceptable. Energy from waste incineration or surplus heat/cold generated by other processes can also be used. The use of mineral-based
emergency fuels can only be approved for clearly defined emergency situations.</t>
  </si>
  <si>
    <t xml:space="preserve">Projects assessed individually </t>
  </si>
  <si>
    <t xml:space="preserve">Could not be assessed </t>
  </si>
  <si>
    <t xml:space="preserve">d) On-site renewable energy production </t>
  </si>
  <si>
    <t>c) Certification schemes</t>
  </si>
  <si>
    <t>b) Climate friendly materials</t>
  </si>
  <si>
    <t>a) Energy efficiency increased by 30%</t>
  </si>
  <si>
    <t>a) Increase in energy efficiency of at least 20%</t>
  </si>
  <si>
    <t>5.4.1 Fossil-fuel-free or zero-emission excavation works/ construction sites</t>
  </si>
  <si>
    <t>c) Reduces the use of chemicals or the negative impact on the local environment</t>
  </si>
  <si>
    <t>b) Climate change adaptation of existing facilities</t>
  </si>
  <si>
    <t>c) Reduces the use of chemicals or reduces local pollution</t>
  </si>
  <si>
    <t>2 Renewable energy</t>
  </si>
  <si>
    <t>3 Transportation</t>
  </si>
  <si>
    <r>
      <rPr>
        <b/>
        <sz val="11"/>
        <color theme="1"/>
        <rFont val="IBM Plex Sans"/>
        <family val="2"/>
      </rPr>
      <t xml:space="preserve">Could not be assessed </t>
    </r>
    <r>
      <rPr>
        <sz val="11"/>
        <color theme="1"/>
        <rFont val="IBM Plex Sans"/>
        <family val="2"/>
      </rPr>
      <t>due to different thresholds and metrics. Such extensive analysis is normally not required for smaller public investments in Norway.</t>
    </r>
  </si>
  <si>
    <t>a) Increase in energy efficiency of at least 20% compared to pre-situation or a likely alternative solution</t>
  </si>
  <si>
    <t>6 Land use and area projects</t>
  </si>
  <si>
    <t>7 Climate change adaptation</t>
  </si>
  <si>
    <t>b) Facility constructed as a response to a climate change adaptation need</t>
  </si>
  <si>
    <t>5.1 Surface runoff management financed by water charges</t>
  </si>
  <si>
    <t>Outstanding volume of green loans (in 1000 NOK)</t>
  </si>
  <si>
    <t>4.2.6 Measures at existing facilities</t>
  </si>
  <si>
    <t>4.2.7 Measures at existing landfill sites</t>
  </si>
  <si>
    <t>4.2.8 Carbon capture and storage (CCS) from waste incineration</t>
  </si>
  <si>
    <t>a) Electric energy storage, i.a. in batteries</t>
  </si>
  <si>
    <t xml:space="preserve">b) Thermal energy storage </t>
  </si>
  <si>
    <t xml:space="preserve">c) Energy storage in hydrogen </t>
  </si>
  <si>
    <t>2.2.1 Energy storage in connection with production plants;</t>
  </si>
  <si>
    <t>5.3.6 New energy efficient waste water treatment facilities</t>
  </si>
  <si>
    <t>5.3.5 New energy efficient water processing facilities</t>
  </si>
  <si>
    <t>Likely aligned (share)</t>
  </si>
  <si>
    <t>Could not be assessed (share)</t>
  </si>
  <si>
    <t>Projects assessed individually (share)</t>
  </si>
  <si>
    <t>Likely not aligned (share)</t>
  </si>
  <si>
    <t xml:space="preserve">Aligned (share) </t>
  </si>
  <si>
    <t>1 Buildings</t>
  </si>
  <si>
    <t>Subcategory (KBN Criteria Document)</t>
  </si>
  <si>
    <t>Project type (KBN Criteria Document)</t>
  </si>
  <si>
    <t>Total volume outstanding (in 1000 NOK)</t>
  </si>
  <si>
    <t>2 Renewable Energy</t>
  </si>
  <si>
    <t>5 Water and Wastewater Management</t>
  </si>
  <si>
    <t>6 Land Use and Area Development Projects</t>
  </si>
  <si>
    <t>7 Climate Change Adaptation</t>
  </si>
  <si>
    <t xml:space="preserve">Projects qualified under the "other" criterion will be assessed against the Taxonomy on an individual basis. </t>
  </si>
  <si>
    <t>4 Waste and Circular Economy</t>
  </si>
  <si>
    <t>4 Waste and circular economy</t>
  </si>
  <si>
    <t>5 Water and wastewater management</t>
  </si>
  <si>
    <t>Total outstanding portfolio (in 1000 NOK)</t>
  </si>
  <si>
    <t>Preliminary alignment assessment 2020</t>
  </si>
  <si>
    <r>
      <rPr>
        <b/>
        <sz val="11"/>
        <color theme="1"/>
        <rFont val="IBM Plex Sans"/>
        <family val="2"/>
      </rPr>
      <t xml:space="preserve">
5.1 Construction of new buildings and major renovations of buildings for the transition to a circular economy
</t>
    </r>
    <r>
      <rPr>
        <sz val="11"/>
        <color theme="1"/>
        <rFont val="IBM Plex Sans"/>
        <family val="2"/>
      </rPr>
      <t xml:space="preserve">
The activity complies with the following criteria:
1. At least 90 % (by weight) of the non-hazardous construction waste (excluding naturally occurring material referred to in category 17 05 04 in the European List of Waste established by Commission Decision 2000/532/EC479) generated on the construction
site is prepared for re-use or recycling.
2. A life cycle assessment of the entire building or of the renovation works has been calculated according to Level(s) and EN 15978, covering each stage in the life cycle and the results are disclosed to investors and clients on demand.
3. Construction designs and techniques support circularity and in particular demonstrate how they are designed to be more resource efficient, adaptable, flexible and easy to dismantle to enable reuse and recycling. This should be demonstrated with reference
to Level(s) indicators 2.3 (design for adaptability) and 2.4 (design for
deconstruction) at Level 2, in accordance with ISO 20887:2020, EN 15643, and EN 16309.
4. The asset contains at least 30% (by weight) of recycled content, re-used content, remanufactured content and/or by-products
- provided that this is in accordance with technical standards and;
- provided that the CO2 emissions generated through the production process and the transportation of the recycled or re-used material are not higher than the CO2 emissions generated through the production process and the transportation of virgin material.
5. The design promotes material and resource efficiency by following relevant national or international standards or best practice design guidance on material efficiency.
6. Components and materials used in the construction do not contain asbestos nor substances of very high concern as identified on the basis of the list of substances subject to authorisation set out in Annex XIV to Regulation (EC) No 1907/2006 of the European Parliament and of the Council unless authorised or exempted for the specific use through the appropriate processes in REACH. 
7. Digital tools that support preserving and extending service life and future adaptation and reuse have been deployed to produce, as a minimum:
- Detailed material specification records as part of a building information model / digital twin or in a separate schedule or material passport, covering at least the structural elements, facades and HVAC equipment.
- A maintenance schedule including a technical description of the building and its systems and a schedule for future maintenance.
- For buildings with floor area above 5000m2, an as-built computer model (digital twin).
All of the above should be held at the site or by the building owner and evidence disclosed to clients and investors on demand.</t>
    </r>
  </si>
  <si>
    <r>
      <rPr>
        <b/>
        <sz val="11"/>
        <color theme="1"/>
        <rFont val="IBM Plex Sans"/>
        <family val="2"/>
      </rPr>
      <t xml:space="preserve">
5.2 Construction of new buildings and major renovations of buildings for protection and restoration of biodiversity and ecosystems</t>
    </r>
    <r>
      <rPr>
        <sz val="11"/>
        <color theme="1"/>
        <rFont val="IBM Plex Sans"/>
        <family val="2"/>
      </rPr>
      <t xml:space="preserve">
A substantial contribution to biodiversity is considered to have been made when both criteria A and B are met:
A)
A biodiversity strategy or biodiversity management plan for the site has been produced by a suitably qualified ecologist that respects the mitigation hierarchy and addresses, as a
minimum:
1. Measures taken to protect any species found on the site that are classified by the European and IUCN Red Lists400 as Vulnerable, Endangered or Critically Endangered, including, where appropriate; scheme redesign, relocation of works, changes to work
methods or timing, monitoring of species and habitat during and after works and any other measures deemed necessary by the suitably qualified ecologist.
2. An ex-ante assessment of the proposed design measures confirming that these will deliver biodiversity net gain, including a gain in number of native species. The implementation must also be confirmed by an ex-post assessment of the site.
3. Measures to mitigate impacts during the construction phase including phasing or timing of construction works to avoid destruction of active nests or disruption of breeding activities of native species and the attenuation of noise and vibration.
4. A plan for ongoing maintenance of green and biodiversity infrastructure included in the development.
5. Consideration for how the development contributes to the aims and objectives of relevant local, national, regional and international strategies for biodiversity and green infrastructure, including connecting the site to urban green infrastructure networks or
corridors, where these exist.
And all green infrastructure features have been designed and installed in line with appropriate best practice guidance (examples are listed in footnotes 429 and 431 below).
B)
- At least 60% of the external horizontal surface area (excluding surface area that is required for renewable energy sources in order to comply with mandatory local requirements), is
dedicated to natural habitat or biotopes (eg green roofs).
-At least 80% of all exposed horizonal surfaces on the site (including roofs) are permeable to water (including open water surfaces).
-Provision has been made of additional biodiversity infrastructure such as artificial, buildingintegrated nesting boxes for bats and birds and free-standing or building-integrated insect habitats (‘insect hotels’). As a minimum, one such feature must be provided per residential unit or per 100m2 of site for non-residential development.
Compliance may also be demonstrated through the application of a locally applicable Green Space Factor (GSF) method and the appropriate locally defined thresholds for the type of
development, provided these are not lower in overall ambition than the above thresholds.
Where not already included in the local Green Space Factor (GSF) method, provision must also be made of additional biodiversity infrastructure such as artificial, building-integrated or
free-standing nesting boxes for bats and birds and insect habitats (‘insect hotels’). As a minimum, one such feature must be provided per residential unit or per 100m2 of site for non-residential development.</t>
    </r>
  </si>
  <si>
    <t>1.2.3 Eco-certified building</t>
  </si>
  <si>
    <t>1.2.4 Buildings with locally produced energy</t>
  </si>
  <si>
    <t>1.2.6 Use of DFØ (The Norwegian Agency for Public and Financial Management)'s Greenhouse gas calculator for new buildings: Materials</t>
  </si>
  <si>
    <r>
      <rPr>
        <b/>
        <sz val="11"/>
        <color theme="1"/>
        <rFont val="IBM Plex Sans"/>
        <family val="2"/>
      </rPr>
      <t>3.2 Electricity generation from bioenergy for protection and restoration of biodiversity and ecosystems</t>
    </r>
    <r>
      <rPr>
        <sz val="11"/>
        <color theme="1"/>
        <rFont val="IBM Plex Sans"/>
        <family val="2"/>
      </rPr>
      <t xml:space="preserve">
1. The construction and/or operation of the installation complies with the following criteria:
a) An Environmental Impact Assessment (EIA) or screening has been completed in accordance with Directive 2011/92/EU.
b) Where an EIA has been carried out, the mitigation hierarchy is observed by avoiding negative biodiversity impact to the extent possible, and the required mitigation and compensation measures for protecting the environment are implemented.
c) For sites/operations located in or near biodiversity-sensitive areas (including the Natura 2000 network of protected areas, UNESCO World Heritage sites and Key Biodiversity Areas, as well as other protected areas), an appropriate assessment, where applicable, has been conducted and based on its conclusions the necessary mitigation measures are implemented.
2. The biomass sourced for the installation meets the following criteria:
a) Biomass is not sourced from whole trees unless one of the following exceptions applies:
a. Whole tree harvesting is required in order to increase the conservation values of a site, as detailed in subparagraph (e)ii; or
b. Whole trees are damaged or killed by natural causes (e.g. wind damage, disease or beetle infestation) and must be removed from the site for specific management reasons relating to health and safety, fire prevention or the enhancement of conservation values, and are not fit for non-energy industrial applications.
b) Biomass is not sourced from food or feed crops as defined by Directive 2018/2001 (the recast Renewable Energy Directive) or from other crops grown primarily for the purpose of supplying biomass for energy use.
c) If biomass is sourced from a site or sites engaged in crop production as defined by NACE codes A1.1 and A1.2: 
a. Those sites meet the relevant Technical Screening Criteria for a substantial contribution to biodiversity under [reference to Technical Screening Criteria for
contribution to biodiversity within NACE codes A1.1 and A1.2] of this regulation.
b. Locally appropriate thresholds are set for maximum removals of agricultural residues from the field Thresholds may be expressed either in absolute terms (maximum mass of material to be removed or minimum amount of material to be left in place) or relative terms (maximum percentage of material to be removed). These thresholds should be set at a level that ensures that as compared to a baseline in which there is no supply of crop residues for offsite use:
i. removals will not result in a decrease in the diversity or abundance of species and habitats of conservation importance or concern and removals are in line with the conservation objectives of Natura 2000 and other protected sites;
ii. removals will not lead to a reduction of soil organic matter or soil organic carbon to levels that are critical for soil fertility;
iii. removals will not lead to increased soil erosion. The removal thresholds set must be approved or verified by a competent national authority. The basis for the chosen threshold and the systems in place for ensuring those thresholds are observed must be documented by the biomass supplier. 
d) If biomass is sourced from a site or sites engaged in silviculture, other forestry activities or logging as defined by NACE codes 2.1 and 2.2:
a. Those sites meet the Technical Screening Criteria for a substantial contribution to biodiversity under [reference to Technical Screening Criteria for contribution to
biodiversity within NACE codes A2.1 and A2.2] of this regulation.
b. Coarse woody debris is not gathered for bioenergy use unless it must be removed from the site for specific management reasons relating to health and safety, fire
prevention or the enhancement of conservation values, and is not fit for non-energy industrial applications
c. Locally appropriate thresholds are set at each site for maximum removals of slash. Thresholds may be expressed either in absolute terms (maximum mass of material to be removed or minimum amount of material to be left in place) or relative terms (maximum percentage of material to be removed). These thresholds should be set at a level that ensures that as compared to a baseline in which there are no removals of slash:
i. removals will not result in a decrease in the diversity or abundance of species and habitats of conservation importance or concern;
ii. removals will not lead to a reduction of soil organic matter or soil organic carbon to levels that are critical for soil fertility;
iii. removals will not lead to increased soil erosion.
The removal thresholds set must be approved or verified by a competent national authority. The basis for the chosen threshold and the systems in place for ensuring those thresholds are observed must be documented by the biomass supplier.
d. Saw logs and veneer logs are not used for bioenergy production.
e. Tree stumps and roots are not harvested.
f. Foliage and needles are only removed if consistent with requirements for nutrient cycling and maintenance of soil carbon at the site.
e) If biomass is sourced from a site engaged in activities falling outside NACE codes A1.1, A1.2, A2.1 and A2.2, then either:
a. The biomass meets the definition of a waste or residue from an industrial process other than agriculture or forestry, as defined by Directive 2018/2001 (the recast Renewable Energy Directive).
b. The biomass is cleared from a site in order to enhance the ecological condition of a site or its conservation values, including:
i. Replacing managed tree plantations with limited species diversity with more diverse native vegetation at a site as part of rewilding.
ii. Management of vegetation such as grasslands and reedbeds where such management is required for the conservation of rare or threatened species.
iii. Clearing vegetation in order to allow wetland or peatland restoration.
c. Ongoing biomass harvesting at the site is in full compliance with the conservation objectives and measures, and is consistent with a management plan to restore or maintain the good ecological condition of the site.
f) The biomass meets the minimum sustainability requirements for the relevant biomass type as specified in Directive 2018/2001 (the recast Renewable Energy Directive).
3. A biomass sourcing plan is established which details the installation operator’s commitment to make a substantial contribution to the protection and restoration of biodiversity and ecosystems by sourcing biomass only from sites that are managed in a way that contributes to the protection and/or restoration of biodiversity and ecosystems.
The biomass sourcing plan:
a) Describes the biomass requirements of the facility.
b) For all biomass required either:
a. Commits to sourcing only biomass certified to an appropriate voluntary standard that demonstrates that the sourced biomass complies with all the requirements set under paragraph 2; or
b. Commits to sourcing only from suppliers able to demonstrate compliance for the supplied biomass with all the requirements set under paragraph 2; or
c. Identifies the sites from which biomass will be sourced at which compliance with the requirements set under paragraph 2 may be verified.
c) Where the biomass sourcing plan commits to sourcing biomass certified to a specified voluntary standard or standards, it must demonstrate that the standard(s) used are able to fully demonstrate compliance with the requirements set under paragraph 2. This may be done by reference to an appropriate independent benchmark of the standard against the paragraph 2 requirements. 
d) Where the biomass sourcing plan commits to sourcing from suppliers able to demonstrate compliance with the requirements set under paragraph 2, it must:
a. Identify in outline the management practices that are used by suppliers to conserve, protect and/or restore biodiversity and to achieve the good condition of the site ecosystem or to protect the site ecosystem if already in good condition.
b. Detail monitoring practices in place to identify whether appropriate management practices are being properly implemented by those suppliers.
c. Detail contractual terms governing the relationship with suppliers from whom biomass is sourced requiring that good management practices are followed.
d. Define measures to be taken to return to compliance with the criteria on the source of biomass in the event that it is determined that a supplier is not properly implementing stated management practices.
e) Where the biomass sourcing plan explicitly identified source sites, it must:
a. Identify whether these sites: are engaged in crop production as defined by NACE codes A1.1 and A1.2; are engaged in silviculture, other forestry activities or logging as defined by NACE codes 2.1 and 2.2; are engaged in activities falling outside those categorisations, and:
b. Identify in outline the management practices that are in place at each source site to conserve, protect and/or restore biodiversity and to achieve the good condition of the site ecosystem or to protect the site ecosystem if already in good condition.
c. Detail monitoring practices in place to identify whether these management practices are being properly implemented by site operators.
d. Detail contractual terms governing the relationship with operators of sites from which biomass is sourced requiring that good management practices are followed.
e. Define measures to be taken to return to compliance with the criteria on the source of biomass in the event that it is determined that a site operator is not properly implementing stated management practices. 
The implementation of the biomass sourcing plan is verified by an independent third party. 
4. Within two years after the beginning of the activity and every 10 years thereafter, the compliance of the activity with the substantial contribution to climate change mitigation criteria and the DNSH criteria are verified by either of the following:
a) the relevant national competent authorities;
b) an independent third-party certifier, at the request of national authorities or the operator of the activity.
In order to reduce costs, audits may be performed together with any forest certification, agricultural certification, climate certification or other audit.
The independent third-party certifier may not have any conflict of interest with the owner or the funder, and may not be involved in the development or operation of the activity.</t>
    </r>
  </si>
  <si>
    <r>
      <rPr>
        <b/>
        <sz val="11"/>
        <color theme="1"/>
        <rFont val="IBM Plex Sans"/>
        <family val="2"/>
      </rPr>
      <t>3.16 Power from cogeneration of heat/cool and power from biogas</t>
    </r>
    <r>
      <rPr>
        <sz val="11"/>
        <color theme="1"/>
        <rFont val="IBM Plex Sans"/>
        <family val="2"/>
      </rPr>
      <t xml:space="preserve"> 
The activity complies with all of the following criteria:
1. Acidification potential
Pending decision on the threshold level (see Rationale for details):
Threshold Options:
The life-cycle emissions of pollutants contributing to the acidification potential are lower than…
 0.05
 0.15 (possible exemption: wind power does not have to demonstrate achievement of this threshold)
 0.10
… kg SO2 eq per 1 MWh of electricity output to the power grid or to directly connected customers. The calculation of the acidification potential includes all pollutants relevant for the activity, in particular NOx, SO2 and NH3.
2. Photochemical ozone creation potential:
The life-cycle emissions of pollutants contributing to the photochemical ozone creation potential are lower than 0.05 kg C2H2 eq per 1 MWh of electricity output to the power grid or to directly connected customers. The calculation of the photochemical ozone creation potential
includes all pollutants relevant for the activity, in particular CO, NOx and relevant VOCs.
3. Eutrophication potential:
The life-cycle emissions of pollutants contributing to the photochemical ozone creation potential are lower than 0.05 kg PO43- eq per 1 MWh of electricity output to the power grid or to directly connected customers. The calculation of the eutrophication potential includes all
pollutants relevant for the activity, in particular NOx, NH4+, N, PO4
3- , P and COD (chemical oxygen demand).
4. Particulate matter PM10:
The life-cycle emissions of PM10 are lower than 0.05 kg/per 1 MWh of electricity output to the power grid or to directly connected customers.
5. Fine particulate matter PM2.5:
The life-cycle emissions of PM10 are lower than 0.02 kg/per 1 MWh of electricity output to the power grid or to directly connected customers.
6. Activity-specific criteria:
For installations falling within the scope of Directive 2010/75/EU, emissions are within or lower than the emission levels associated with the best available techniques (BAT-AEL) ranges set out in the latest relevant best available techniques (BAT) conclusions, including the best available techniques (BAT) conclusions for large combustion plants, ensuring at the same time that no significant cross-media effects occur. 
For combustion plants with thermal input greater than 1 MW but below the thresholds for the BAT conclusions for large combustion plants to apply, emissions are below the emission limit values set out in Annex II, part 2, to Directive (EU) 2015/2193.
For plants in zones or parts of zones not complying with the air quality limit values laid down in Directive 2008/50/EC, results of the information exchange, which are published by the Commission in accordance with Article 6, paragraphs 9 and 10, of Directive (EU) 2015/2193 are taken into account.
In case of anaerobic digestion of organic material, where the produced digestate is used as fertiliser or soil improver, either directly or after composting or any other treatment, it meets the requirements for fertilising materials set out in Component Material Categories (CMC) 4 and 5 in Annex II to Regulation (EU) 2019/1009 or national rules on fertilisers or soil improvers for
agricultural use. 
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 No significant cross-media effects occur.</t>
    </r>
  </si>
  <si>
    <r>
      <rPr>
        <b/>
        <sz val="11"/>
        <color theme="1"/>
        <rFont val="IBM Plex Sans"/>
        <family val="2"/>
      </rPr>
      <t xml:space="preserve">3.3 Electricity generation using solar photovoltaic technology 
</t>
    </r>
    <r>
      <rPr>
        <sz val="11"/>
        <color theme="1"/>
        <rFont val="IBM Plex Sans"/>
        <family val="2"/>
      </rPr>
      <t xml:space="preserve">
The activity complies with all of the following criteria: 
1. Acidification potential 
Pending decision on the threshold level (see Rationale for details): Threshold Options: The life-cycle emissions of pollutants contributing to the acidification potential are lower than… 
 0.05 
 0.15 (possible exemption: wind power does not have to demonstrate achievement of this threshold) 
 0.10 
… kg SO2 eq per 1 MWh of electricity output to the power grid or to directly connected customers. The calculation of the acidification potential includes all pollutants relevant for the activity, in particular NOx, SO2 and NH3. 
2. Photochemical ozone creation potential: 
The life-cycle emissions of pollutants contributing to the photochemical ozone creation potential are lower than 0.05 kg C2H2 eq per 1 MWh of electricity output to the power grid or to directly connected customers. The calculation of the photochemical ozone creation potential includes all pollutants relevant for the activity, in particular CO, NOx and relevant VOCs. 
3. Eutrophication potential: 
The life-cycle emissions of pollutants contributing to the photochemical ozone creation potential are lower than 0.05 kg PO43- eq per 1 MWh of electricity output to the power grid or to directly connected customers. The calculation of the eutrophication potential includes all pollutants relevant for the activity, in particular NOx, NH4 + , N, PO4 3- , P and COD (chemical oxygen demand). 
4. Particulate matter PM10: 
The life-cycle emissions of PM10 are lower than 0.05 kg/per 1 MWh of electricity output to the power grid or to directly connected customers.
5. Fine particulate matter PM2.5:
The life-cycle emissions of PM10 are lower than 0.02 kg/per 1 MWh of electricity output to the power grid or to directly connected customers.
6. Activity-specific criteria:
N/A</t>
    </r>
  </si>
  <si>
    <r>
      <rPr>
        <b/>
        <sz val="11"/>
        <color theme="1"/>
        <rFont val="IBM Plex Sans"/>
        <family val="2"/>
      </rPr>
      <t xml:space="preserve">3.4 Electricity generation using concentrated solar power (CSP) technology
</t>
    </r>
    <r>
      <rPr>
        <sz val="11"/>
        <color theme="1"/>
        <rFont val="IBM Plex Sans"/>
        <family val="2"/>
      </rPr>
      <t xml:space="preserve">
The activity complies with all of the following criteria:
1. Acidification potential
Pending decision on the threshold level (see Rationale for details):
Threshold Options: The life-cycle emissions of pollutants contributing to the acidification potential are lower than…
 0.05
 0.15 (possible exemption: wind power does not have to demonstrate achievement of this threshold)
 0.10
… kg SO2 eq per 1 MWh of electricity output to the power grid or to directly connected customers. The calculation of the acidification potential includes all pollutants relevant for the activity, in particular NOx, SO2 and NH3.
2. Photochemical ozone creation potential:
The life-cycle emissions of pollutants contributing to the photochemical ozone creation potential are lower than 0.05 kg C2H2 eq per 1 MWh of electricity output to the power grid or
to directly connected customers. The calculation of the photochemical ozone creation potential includes all pollutants relevant for the activity, in particular CO, NOx and relevant VOCs.
3. Eutrophication potential:
The life-cycle emissions of pollutants contributing to the photochemical ozone creation potential are lower than 0.05 kg PO43- eq per 1 MWh of electricity output to the power grid or to directly connected customers. The calculation of the eutrophication potential includes all pollutants relevant for the activity, in particular NOx, NH4+, N, PO43- , P and COD (chemical oxygen demand).
4. Particulate matter PM10:
The life-cycle emissions of PM10 are lower than 0.05 kg/per 1 MWh of electricity output to the power grid or to directly connected customers.
5. Fine particulate matter PM2.5:
The life-cycle emissions of PM10 are lower than 0.02 kg/per 1 MWh of electricity output to the power grid or to directly connected customers.
6. Activity-specific criteria:
N/A</t>
    </r>
  </si>
  <si>
    <r>
      <rPr>
        <b/>
        <sz val="11"/>
        <color theme="1"/>
        <rFont val="IBM Plex Sans"/>
        <family val="2"/>
      </rPr>
      <t>3.11 Electricity generation from biogas</t>
    </r>
    <r>
      <rPr>
        <sz val="11"/>
        <color theme="1"/>
        <rFont val="IBM Plex Sans"/>
        <family val="2"/>
      </rPr>
      <t xml:space="preserve">
The activity complies with all of the following criteria:
1. Acidification potential
Pending decision on the threshold level (see Rationale for details):
Threshold Options:
The life-cycle emissions of pollutants contributing to the acidification 
potential are lower than…
- 0.05
- 0.15 (possible exemption: wind power does not have to demonstrate achievement of
this threshold)
- 0.10
… kg SO2 eq per 1 MWh of electricity output to the power grid or to directly connected customers. The calculation of the acidification potential includes all pollutants relevant for the activity, in particular NOx, SO2 and NH3.
2. Photochemical ozone creation potential:
The life-cycle emissions of pollutants contributing to the photochemical ozone creation potential are lower than 0.05 kg C2H2 eq per 1 MWh of electricity output to the power grid or to directly connected customers. The calculation of the photochemical ozone creation potential
includes all pollutants relevant for the activity, in particular CO, NOx and relevant VOCs.
3. Eutrophication potential:
The life-cycle emissions of pollutants contributing to the photochemical ozone creation potential are lower than 0.05 kg PO43- eq per 1 MWh of electricity output to the power grid or to directly connected customers. The calculation of the eutrophication potential includes all
pollutants relevant for the activity, in particular NOx, NH4+ , N, PO43- , P and COD (chemical oxygen demand).
4. Particulate matter PM10:
The life-cycle emissions of PM10 are lower than 0.05 kg/per 1 MWh of electricity output to the power grid or to directly connected customers.
5. Fine particulate matter PM2.5:
The life-cycle emissions of PM10 are lower than 0.02 kg/per 1 MWh of electricity output to the power grid or to directly connected customers.
6. Activity-specific criteria:
For installations falling within the scope of Directive 2010/75/EU of the European Parliament and of the Council, emissions are within or lower than the emission levels associated with the best available techniques (BAT-AEL) ranges set out in the latest relevant best available techniques (BAT) conclusions, including the best available techniques (BAT) conclusions for large combustion plants. No significant cross-media effects occur.
For combustion plants with thermal input greater than 1 MW but below the thresholds for the BAT conclusions for large combustion plants to apply, emissions are below the emission limit values set out in Annex II, part 2, to Directive (EU) 2015/2193.
For plants in zones or parts of zones not complying with the air quality limit values laid down in Directive 2008/50/EC, measures are implemented to reduce emission levels taking into account the results of the information exchange367 which are published by the Commission in accordance with Article 6, paragraphs 9 and 10, of Directive (EU) 2015/2193 .
For anaerobic digestion of organic material, where the produced digestate is used as fertiliser or soil improver, either directly or after composting or any other treatment, it meets the
requirements for fertilising materials set out in Component Material Categories (CMC) 4 and 5 in Annex II to Regulation (EU) 2019/1009 or national rules on fertilisers or soil improvers for agricultural use.
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 No significant cross-media effects occur.</t>
    </r>
  </si>
  <si>
    <r>
      <rPr>
        <b/>
        <sz val="11"/>
        <color theme="1"/>
        <rFont val="IBM Plex Sans"/>
        <family val="2"/>
      </rPr>
      <t>3.13 Power from cogeneration of heat/cool and power from geothermal energy</t>
    </r>
    <r>
      <rPr>
        <sz val="11"/>
        <color theme="1"/>
        <rFont val="IBM Plex Sans"/>
        <family val="2"/>
      </rPr>
      <t xml:space="preserve">
The activity complies with all of the following criteria:
1. Acidification potential
Pending decision on the threshold level (see Rationale for details):
Threshold Options:
The life-cycle emissions of pollutants contributing to the acidification potential are lower than…
 0.05
 0.15 (possible exemption: wind power does not have to demonstrate achievement of
this threshold)
 0.10
… kg SO2 eq per 1 MWh of electricity output to the power grid or to directly connected customers. The calculation of the acidification potential includes all pollutants relevant for the activity, in particular NOx, SO2 and NH3.
2. Photochemical ozone creation potential:
The life-cycle emissions of pollutants contributing to the photochemical ozone creation potential are lower than 0.05 kg C2H2 eq per 1 MWh of electricity output to the power grid or to directly connected customers. The calculation of the photochemical ozone creation potential includes all pollutants relevant for the activity, in particular CO, NOx and relevant VOCs.
3. Eutrophication potential:
The life-cycle emissions of pollutants contributing to the photochemical ozone creation potential are lower than 0.05 kg PO43- eq per 1 MWh of electricity output to the power grid or to directly connected customers. The calculation of the eutrophication potential includes all pollutants relevant for the activity, in particular NOx, NH4+, N, PO4 3-, P and COD (chemical oxygen demand).
4. Particulate matter PM10:
The life-cycle emissions of PM10 are lower than 0.05 kg/per 1 MWh of electricity output to the power grid or to directly connected customers.
5. Fine particulate matter PM2.5:
The life-cycle emissions of PM10 are lower than 0.02 kg/per 1 MWh of electricity output to the power grid or to directly connected customers.
6. Activity-specific criteria:
For the operation of high-enthalpy geothermal energy systems, adequate abatement systems are in place to reduce emission levels in order not to hamper the achievement of air quality limit values set out in Directives 2004/107/EC and 2008/50/EC.</t>
    </r>
  </si>
  <si>
    <r>
      <rPr>
        <b/>
        <sz val="11"/>
        <color theme="1"/>
        <rFont val="IBM Plex Sans"/>
        <family val="2"/>
      </rPr>
      <t xml:space="preserve">3.12 Power from cogeneration of heat/cool and power from solar energy </t>
    </r>
    <r>
      <rPr>
        <sz val="11"/>
        <color theme="1"/>
        <rFont val="IBM Plex Sans"/>
        <family val="2"/>
      </rPr>
      <t xml:space="preserve">
The activity complies with all of the following criteria:
1. Acidification potential
Pending decision on the threshold level (see Rationale for details):
Threshold Options:
The life-cycle emissions of pollutants contributing to the acidification potential are lower than…
 0.05
 0.15 (possible exemption: wind power does not have to demonstrate achievement of this threshold)
 0.10
… kg SO2 eq per 1 MWh of electricity output to the power grid or to directly connected customers. The calculation of the acidification potential includes all pollutants relevant for the activity, in particular NOx, SO2 and NH3.
2. Photochemical ozone creation potential:
The life-cycle emissions of pollutants contributing to the photochemical ozone creation potential are lower than 0.05 kg C2H2 eq per 1 MWh of electricity output to the power grid or to directly connected customers. The calculation of the photochemical ozone creation potential includes all pollutants relevant for the activity, in particular CO, NOx and relevant VOCs. 
3. Eutrophication potential:
The life-cycle emissions of pollutants contributing to the photochemical ozone creation potential are lower than 0.05 kg PO43- eq per 1 MWh of electricity output to the power grid or to directly connected customers. The calculation of the eutrophication potential includes all pollutants relevant for the activity, in particular NOx, NH4 +, N, PO4 3-, P and COD (chemical oxygen demand).
4. Particulate matter PM10:
The life-cycle emissions of PM10 are lower than 0.05 kg/per 1 MWh of electricity output to the power grid or to directly connected customers.
5. Fine particulate matter PM2.5:
The life-cycle emissions of PM10 are lower than 0.02 kg/per 1 MWh of electricity output to the power grid or to directly connected customers.
6. Activity-specific criteria:
N/A</t>
    </r>
  </si>
  <si>
    <r>
      <rPr>
        <b/>
        <sz val="11"/>
        <color theme="1"/>
        <rFont val="IBM Plex Sans"/>
        <family val="2"/>
      </rPr>
      <t>3.16 Power from cogeneration of heat/cool and power from biogas</t>
    </r>
    <r>
      <rPr>
        <sz val="11"/>
        <color theme="1"/>
        <rFont val="IBM Plex Sans"/>
        <family val="2"/>
      </rPr>
      <t xml:space="preserve">
The activity complies with all of the following criteria:
1. Acidification potential
Pending decision on the threshold level (see Rationale for details):
Threshold Options:
The life-cycle emissions of pollutants contributing to the acidification potential are lower than…
 0.05
 0.15 (possible exemption: wind power does not have to demonstrate achievement of this threshold)
 0.10
… kg SO2 eq per 1 MWh of electricity output to the power grid or to directly connected customers. The calculation of the acidification potential includes all pollutants relevant for the
activity, in particular NOx, SO2 and NH3.
2. Photochemical ozone creation potential:
The life-cycle emissions of pollutants contributing to the photochemical ozone creation potential are lower than 0.05 kg C2H2 eq per 1 MWh of electricity output to the power grid or
to directly connected customers. The calculation of the photochemical ozone creation potential includes all pollutants relevant for the activity, in particular CO, NOx and relevant VOCs.
3. Eutrophication potential:
The life-cycle emissions of pollutants contributing to the photochemical ozone creation potential are lower than 0.05 kg PO43- eq per 1 MWh of electricity output to the power grid or
to directly connected customers. The calculation of the eutrophication potential includes all pollutants relevant for the activity, in particular NOx, NH4+, N, PO4 3-, P and COD (chemical oxygen demand).
4. Particulate matter PM10:
The life-cycle emissions of PM10 are lower than 0.05 kg/per 1 MWh of electricity output to the power grid or to directly connected customers.
5. Fine particulate matter PM2.5:
The life-cycle emissions of PM10 are lower than 0.02 kg/per 1 MWh of electricity output to the power grid or to directly connected customers.
6. Activity-specific criteria:
For installations falling within the scope of Directive 2010/75/EU, emissions are within or lower than the emission levels associated with the best available techniques (BAT-AEL) ranges set
out in the latest relevant best available techniques (BAT) conclusions, including the best available techniques (BAT) conclusions for large combustion plants, ensuring at the same
time that no significant cross-media effects occur. 
For combustion plants with thermal input greater than 1 MW but below the thresholds for the BAT conclusions for large combustion plants to apply, emissions are below the emission limit values set out in Annex II, part 2, to Directive (EU) 2015/2193.
For plants in zones or parts of zones not complying with the air quality limit values laid down in Directive 2008/50/EC, results of the information exchange, which are published by the
Commission in accordance with Article 6, paragraphs 9 and 10, of Directive (EU) 2015/2193 are taken into account.
In case of anaerobic digestion of organic material, where the produced digestate is used as fertiliser or soil improver, either directly or after composting or any other treatment, it meets the
requirements for fertilising materials set out in Component Material Categories (CMC) 4 and 5 in Annex II to Regulation (EU) 2019/1009 or national rules on fertilisers or soil improvers for
agricultural use.
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 No significant cross-media effects occur.</t>
    </r>
  </si>
  <si>
    <r>
      <t xml:space="preserve">Aligned </t>
    </r>
    <r>
      <rPr>
        <sz val="11"/>
        <color theme="1"/>
        <rFont val="IBM Plex Sans"/>
        <family val="2"/>
      </rPr>
      <t>with Environmental objective 1) Climate change mitigation</t>
    </r>
  </si>
  <si>
    <r>
      <t>Aligned</t>
    </r>
    <r>
      <rPr>
        <sz val="11"/>
        <color theme="1"/>
        <rFont val="IBM Plex Sans"/>
        <family val="2"/>
      </rPr>
      <t xml:space="preserve"> with Environmental objective 1) Climate change mitigation</t>
    </r>
  </si>
  <si>
    <r>
      <rPr>
        <b/>
        <sz val="11"/>
        <color theme="1"/>
        <rFont val="IBM Plex Sans"/>
        <family val="2"/>
      </rPr>
      <t xml:space="preserve">Aligned, </t>
    </r>
    <r>
      <rPr>
        <sz val="11"/>
        <color theme="1"/>
        <rFont val="IBM Plex Sans"/>
        <family val="2"/>
      </rPr>
      <t>with Environmental objective 1) Climate change mitigation,</t>
    </r>
    <r>
      <rPr>
        <b/>
        <sz val="11"/>
        <color theme="1"/>
        <rFont val="IBM Plex Sans"/>
        <family val="2"/>
      </rPr>
      <t xml:space="preserve"> </t>
    </r>
    <r>
      <rPr>
        <sz val="11"/>
        <color theme="1"/>
        <rFont val="IBM Plex Sans"/>
        <family val="2"/>
      </rPr>
      <t xml:space="preserve">as no non-electric rail-based public transport exists or is likely to be established within Norwegian cities and municipalities. </t>
    </r>
  </si>
  <si>
    <r>
      <t xml:space="preserve">Aligned </t>
    </r>
    <r>
      <rPr>
        <sz val="11"/>
        <rFont val="IBM Plex Sans"/>
        <family val="2"/>
      </rPr>
      <t>with Environmental objective 1) Climate change mitigation</t>
    </r>
  </si>
  <si>
    <r>
      <rPr>
        <b/>
        <sz val="11"/>
        <color theme="1"/>
        <rFont val="IBM Plex Sans"/>
        <family val="2"/>
      </rPr>
      <t>7.2 Renovation of existing buildings</t>
    </r>
    <r>
      <rPr>
        <sz val="11"/>
        <color theme="1"/>
        <rFont val="IBM Plex Sans"/>
        <family val="2"/>
      </rPr>
      <t xml:space="preserve">
The building renovation complies with the applicable requirements for major renovations. Alternatively, it leads to a reduction of primary energy demand (PED) of at least 30 %.</t>
    </r>
  </si>
  <si>
    <r>
      <rPr>
        <b/>
        <sz val="11"/>
        <color theme="1"/>
        <rFont val="IBM Plex Sans"/>
        <family val="2"/>
      </rPr>
      <t xml:space="preserve">Likely aligned </t>
    </r>
    <r>
      <rPr>
        <sz val="11"/>
        <color theme="1"/>
        <rFont val="IBM Plex Sans"/>
        <family val="2"/>
      </rPr>
      <t xml:space="preserve">with Environmental objective 1) Climate change mitigation, with the reservation that the EPBD is not legally implemented in Norway. National minimum standards for building components in Norway are normally stringent. </t>
    </r>
  </si>
  <si>
    <r>
      <rPr>
        <b/>
        <sz val="11"/>
        <color theme="1"/>
        <rFont val="IBM Plex Sans"/>
        <family val="2"/>
      </rPr>
      <t xml:space="preserve">Likely aligned </t>
    </r>
    <r>
      <rPr>
        <sz val="11"/>
        <color theme="1"/>
        <rFont val="IBM Plex Sans"/>
        <family val="2"/>
      </rPr>
      <t>with Environmental objective 1) Climate change mitigation, with the reservation that PED is not normally calculated in Norway. Threshold of 30% reduction is otherwise aligned.</t>
    </r>
  </si>
  <si>
    <r>
      <rPr>
        <b/>
        <sz val="11"/>
        <color theme="1"/>
        <rFont val="IBM Plex Sans"/>
        <family val="2"/>
      </rPr>
      <t xml:space="preserve">Likely aligned </t>
    </r>
    <r>
      <rPr>
        <sz val="11"/>
        <color theme="1"/>
        <rFont val="IBM Plex Sans"/>
        <family val="2"/>
      </rPr>
      <t xml:space="preserve">with Environmental objective 1) Climate change mitigation, with the reservation that the PED is not normally calculated in Norway. Note that the EPBD (Directive 2010/31/EU) is not legally implemented in Norway. Threshold is 1) otherwise aligned. Condition 2, testing for air-tightness and thermal integrity, is required in the Norwegian building code (currently TEK17 § 14-3). Condition 3, disclosing a GHG inventory upon demand,  is not currently a requirement by KBN. </t>
    </r>
  </si>
  <si>
    <t xml:space="preserve">1) Climate change mitigation </t>
  </si>
  <si>
    <t>2) Climate change adaptation</t>
  </si>
  <si>
    <t>3) The sustainable use and protection of water and marine resources</t>
  </si>
  <si>
    <t>4) The transition to a circular economy</t>
  </si>
  <si>
    <t>5) Pollution prevention and control</t>
  </si>
  <si>
    <t>6) The protection and restoration of biodiversity and ecosystems</t>
  </si>
  <si>
    <t>1) Climate change mitigation</t>
  </si>
  <si>
    <r>
      <t xml:space="preserve">
</t>
    </r>
    <r>
      <rPr>
        <b/>
        <sz val="11"/>
        <color theme="1"/>
        <rFont val="IBM Plex Sans"/>
        <family val="2"/>
      </rPr>
      <t>7.3 Installation, maintenance and repair of energy efficiency equipment</t>
    </r>
    <r>
      <rPr>
        <sz val="11"/>
        <color theme="1"/>
        <rFont val="IBM Plex Sans"/>
        <family val="2"/>
      </rPr>
      <t xml:space="preserve">
The activity consists in of the following, provided that measures comply with mimimum requirements set for individual components and systems in the applicable national measures implementing the EPBD (Directive 2010/31/EU), and, where applicable, are rated in the highest two populated classes of energy efficiency in accordance with Regulation (EU) 2017/1369 and delegated acts adopted under that Regulation:
(a) addition of insulation to existing envelope components, such as external walls (including green walls), roofs (including green roofs), lofts, basements and ground floors (including measures to ensure air-tightness, measures to reduce the effects of thermal bridges and scaffolding) and products for the application of the insulation to the building envelope (including mechanical fixings and adhesive);
(b) replacement of existing windows with new energy efficient windows;
(c) replacement of existing external doors with new energy efficient doors;
(d) installation and replacement of energy efficient light sources;
(e) installation, replacement, maintenance of repair of heating, ventilation and air-conditioning (HVAC) and water heating systems, including equipment related to district heating services, with highly efficient technologies;
(f) installation of low water and energy using kitchen and sanitary water fittings which comply with technical specifications set out in Appendix D to this Annex and, in case of shower solutions, mixer showers, shower outlets and taps, have a max water flow of 6 L/min or less attested by an existing label in the Union market.</t>
    </r>
  </si>
  <si>
    <r>
      <t xml:space="preserve">
</t>
    </r>
    <r>
      <rPr>
        <b/>
        <sz val="11"/>
        <color theme="1"/>
        <rFont val="IBM Plex Sans"/>
        <family val="2"/>
      </rPr>
      <t>7.1 Construction of new buildings</t>
    </r>
    <r>
      <rPr>
        <sz val="11"/>
        <color theme="1"/>
        <rFont val="IBM Plex Sans"/>
        <family val="2"/>
      </rPr>
      <t xml:space="preserve">
Constructions of new buildings for which:
1. The Primary Energy Demand (PED), defining the energy performance of the building resulting from the construction, is at least 10 % lower than the threshold set for the nearly zero-energy building (NZEB) requirements in national measures implementing Directive 2010/31/EU of the European Parliament and of the Council. The energy performance is certified using an as built Energy Performance Certificate (EPC).
2. For buildings larger than 5000 m2, upon completion, the building resulting from the construction undergoes testing for air-tightness and thermal integrity, and any deviation in the levels of performance set at the design stage or defects in the building envelope are disclosed to investors and clients. As an alternative; where robust and traceable quality control processes are in place during the construction process this is acceptable as an alternative to thermal integrity testing.
3. For buildings larger than 5000 m2, the life cycle Global Warming Potential (GWP) of the building resulting from the construction has been calculated for each stage in the life cycle and is disclosed to investors and clients on demand.</t>
    </r>
  </si>
  <si>
    <r>
      <rPr>
        <b/>
        <sz val="11"/>
        <color theme="1"/>
        <rFont val="IBM Plex Sans"/>
        <family val="2"/>
      </rPr>
      <t xml:space="preserve">
5.1 Construction of new buildings and major renovations of buildings
for the transition to a circular economy
</t>
    </r>
    <r>
      <rPr>
        <sz val="11"/>
        <color theme="1"/>
        <rFont val="IBM Plex Sans"/>
        <family val="2"/>
      </rPr>
      <t xml:space="preserve">
The activity complies with the following criteria:
1. At least 90 % (by weight) of the non-hazardous construction waste (excluding naturally
occurring material referred to in category 17 05 04 in the European List of Waste
established by Commission Decision 2000/532/EC479) generated on the construction
site is prepared for re-use or recycling.
2. A life cycle assessment of the entire building or of the renovation works has been
calculated according to Level(s) and EN 15978, covering each stage in the life cycle
and the results are disclosed to investors and clients on demand.
3. Construction designs and techniques support circularity and in particular demonstrate
how they are designed to be more resource efficient, adaptable, flexible and easy to
dismantle to enable reuse and recycling. This should be demonstrated with reference
to Level(s) indicators 2.3 (design for adaptability) and 2.4 (design for
deconstruction) at Level 2, in accordance with ISO 20887:2020, EN 15643, and EN
16309.
</t>
    </r>
    <r>
      <rPr>
        <b/>
        <sz val="11"/>
        <color theme="1"/>
        <rFont val="IBM Plex Sans"/>
        <family val="2"/>
      </rPr>
      <t>4. The asset contains at least 30% (by weight) of recycled content, re-used content, remanufactured content and/or by-products</t>
    </r>
    <r>
      <rPr>
        <sz val="11"/>
        <color theme="1"/>
        <rFont val="IBM Plex Sans"/>
        <family val="2"/>
      </rPr>
      <t xml:space="preserve">
- provided that this is in accordance with technical standards and;
- provided that the CO2 emissions generated through the production process and
the transportation of the recycled or re-used material are not higher than the CO2
emissions generated through the production process and the transportation of
virgin material.
5. The design promotes material and resource efficiency by following relevant national or
international standards or best practice design guidance on material efficiency.
6. Components and materials used in the construction do not contain asbestos nor
substances of very high concern as identified on the basis of the list of substances
subject to authorisation set out in Annex XIV to Regulation (EC) No 1907/2006 of the
European Parliament and of the Council unless authorised or exempted for the specific
use through the appropriate processes in REACH. 
7. Digital tools that support preserving and extending service life and future adaptation
and reuse have been deployed to produce, as a minimum:
- Detailed material specification records as part of a building information model /
digital twin or in a separate schedule or material passport, covering at least the
structural elements, facades and HVAC equipment.
- A maintenance schedule including a technical description of the building and its
systems and a schedule for future maintenance.
 For buildings with floor area above 5000m2, an as-built computer model (digital
twin).
All of the above should be held at the site or by the building owner and evidence
disclosed to clients and investors on demand.</t>
    </r>
  </si>
  <si>
    <t>a) Expected energy demand reduced by 30% compared to pre-situation</t>
  </si>
  <si>
    <t>b) Extensive use of climate friendly materials</t>
  </si>
  <si>
    <t>d) On-site renewable energy production covers minimum 70 % of energy demand post-renovation</t>
  </si>
  <si>
    <t>Each building part (existing and new) should comply with the criteria for their respective categories.</t>
  </si>
  <si>
    <t>Energy demand min. 20% below requirement in the national building code</t>
  </si>
  <si>
    <t>Extensive use of climate-friendly materials (see Criteria Document for definitions)</t>
  </si>
  <si>
    <t>BREEAM Excellent or Outstanding, or the Nordic Swan Ecolabel</t>
  </si>
  <si>
    <t>On-site renewable energy production covers minimum 70 % of energy demand (includes energy-plus buildings)</t>
  </si>
  <si>
    <t>1.2.5 Use of DFØ (The Norwegian Agency for Public and Financial Management)'s Criteria Wizard for Sustainable Public Procurement: Energy</t>
  </si>
  <si>
    <t>1.1.7 Use of DFØ (The Norwegian Agency for Public and Financial Management)'s Criteria Wizard for Sustainable Public Procurement of building renovation</t>
  </si>
  <si>
    <t xml:space="preserve">Approved level for the GHG calculation of the entire building is 'advanced' or
'spearhead' level. </t>
  </si>
  <si>
    <t>Likely not aligned?</t>
  </si>
  <si>
    <r>
      <rPr>
        <b/>
        <sz val="11"/>
        <color theme="1"/>
        <rFont val="IBM Plex Sans"/>
        <family val="2"/>
      </rPr>
      <t xml:space="preserve">Likely aligned </t>
    </r>
    <r>
      <rPr>
        <sz val="11"/>
        <color theme="1"/>
        <rFont val="IBM Plex Sans"/>
        <family val="2"/>
      </rPr>
      <t>with Environmental objective 1) Climate change mitigation</t>
    </r>
    <r>
      <rPr>
        <b/>
        <sz val="11"/>
        <color theme="1"/>
        <rFont val="IBM Plex Sans"/>
        <family val="2"/>
      </rPr>
      <t>,</t>
    </r>
    <r>
      <rPr>
        <sz val="11"/>
        <color theme="1"/>
        <rFont val="IBM Plex Sans"/>
        <family val="2"/>
      </rPr>
      <t xml:space="preserve"> but life-cycle GHG emission calculations are not available on project level. As the input energy is based on low-emission electricity, it is however reasonable to assume the 100g CO2e/kWh threshold is met. </t>
    </r>
  </si>
  <si>
    <r>
      <rPr>
        <b/>
        <sz val="11"/>
        <color theme="1"/>
        <rFont val="IBM Plex Sans"/>
        <family val="2"/>
      </rPr>
      <t xml:space="preserve">Likely aligned </t>
    </r>
    <r>
      <rPr>
        <sz val="11"/>
        <color theme="1"/>
        <rFont val="IBM Plex Sans"/>
        <family val="2"/>
      </rPr>
      <t>with Environmental objective 1) Climate change mitigation, but the Energy Efficiency Directive (Directive 2012/27/EU) has not been formally implemented in Norway. Note that KBN's district heating/cooling criterion also covers energy production plants, not only distribution networks. This is for practical reasons, as these 'activities' are often covered in the same investment. Energy production for the heating/cooling system shall be based on renewable energy.</t>
    </r>
  </si>
  <si>
    <r>
      <rPr>
        <b/>
        <sz val="11"/>
        <color theme="1"/>
        <rFont val="IBM Plex Sans"/>
        <family val="2"/>
      </rPr>
      <t xml:space="preserve">Likely aligned </t>
    </r>
    <r>
      <rPr>
        <sz val="11"/>
        <color theme="1"/>
        <rFont val="IBM Plex Sans"/>
        <family val="2"/>
      </rPr>
      <t>with Environmental objective 1) Climate change mitigation</t>
    </r>
    <r>
      <rPr>
        <b/>
        <sz val="11"/>
        <color theme="1"/>
        <rFont val="IBM Plex Sans"/>
        <family val="2"/>
      </rPr>
      <t xml:space="preserve">. </t>
    </r>
    <r>
      <rPr>
        <sz val="11"/>
        <color theme="1"/>
        <rFont val="IBM Plex Sans"/>
        <family val="2"/>
      </rPr>
      <t xml:space="preserve">Conditions 1 and 2 are met by Norwegian law. Condition 3 is normally met in Norway but is not explicitly required by KBN. Condition 4 is not currently a requirement from KBN. </t>
    </r>
  </si>
  <si>
    <r>
      <rPr>
        <b/>
        <sz val="11"/>
        <color theme="1"/>
        <rFont val="IBM Plex Sans"/>
        <family val="2"/>
      </rPr>
      <t xml:space="preserve">Likely aligned </t>
    </r>
    <r>
      <rPr>
        <sz val="11"/>
        <color theme="1"/>
        <rFont val="IBM Plex Sans"/>
        <family val="2"/>
      </rPr>
      <t>with Environmental objective 1) Climate change mitigation</t>
    </r>
    <r>
      <rPr>
        <b/>
        <sz val="11"/>
        <color theme="1"/>
        <rFont val="IBM Plex Sans"/>
        <family val="2"/>
      </rPr>
      <t xml:space="preserve">. </t>
    </r>
    <r>
      <rPr>
        <sz val="11"/>
        <color theme="1"/>
        <rFont val="IBM Plex Sans"/>
        <family val="2"/>
      </rPr>
      <t xml:space="preserve">Conditions 2, 3, 4 and 5 are normally met in Norwegian biogas production chains based on bio waste. Condition 1 is not currently a requirement from KBN. </t>
    </r>
  </si>
  <si>
    <r>
      <t xml:space="preserve">Likely not aligned. </t>
    </r>
    <r>
      <rPr>
        <sz val="11"/>
        <color theme="1"/>
        <rFont val="IBM Plex Sans"/>
        <family val="2"/>
      </rPr>
      <t xml:space="preserve">The excessive documentation required to qualify under this criterion is not obtainable from small-scale public sector remediation activities in Norway. </t>
    </r>
  </si>
  <si>
    <t>No corresponding taxonomy activity</t>
  </si>
  <si>
    <r>
      <rPr>
        <b/>
        <sz val="11"/>
        <color theme="1"/>
        <rFont val="IBM Plex Sans"/>
        <family val="2"/>
      </rPr>
      <t>No corresponding taxonomy activity</t>
    </r>
    <r>
      <rPr>
        <sz val="11"/>
        <color theme="1"/>
        <rFont val="IBM Plex Sans"/>
        <family val="2"/>
      </rPr>
      <t>. CCS in waste treatment context is tied to the incineration of residual waste, which is not currently included in the Taxonomy. CCS is however welcomed in other industrial processes in the Taxonomy.</t>
    </r>
  </si>
  <si>
    <t>Projects qualified under this criterion will be assessed individually against the taxonomy.</t>
  </si>
  <si>
    <r>
      <rPr>
        <b/>
        <sz val="11"/>
        <color theme="1"/>
        <rFont val="IBM Plex Sans"/>
        <family val="2"/>
      </rPr>
      <t xml:space="preserve">Likely aligned </t>
    </r>
    <r>
      <rPr>
        <sz val="11"/>
        <color theme="1"/>
        <rFont val="IBM Plex Sans"/>
        <family val="2"/>
      </rPr>
      <t>with Environmental objective 1) Climate change mitigation.</t>
    </r>
    <r>
      <rPr>
        <b/>
        <sz val="11"/>
        <color theme="1"/>
        <rFont val="IBM Plex Sans"/>
        <family val="2"/>
      </rPr>
      <t xml:space="preserve"> </t>
    </r>
    <r>
      <rPr>
        <sz val="11"/>
        <color theme="1"/>
        <rFont val="IBM Plex Sans"/>
        <family val="2"/>
      </rPr>
      <t>KBN project type and taxonomy criteria are not fully corresponding but we assume an extensive interpretation of 6.15 can be applied.</t>
    </r>
  </si>
  <si>
    <r>
      <t>Projects qualified under the "other" criterion will be assessed against the</t>
    </r>
    <r>
      <rPr>
        <b/>
        <sz val="11"/>
        <color theme="1"/>
        <rFont val="IBM Plex Sans"/>
        <family val="2"/>
      </rPr>
      <t xml:space="preserve"> t</t>
    </r>
    <r>
      <rPr>
        <sz val="11"/>
        <color theme="1"/>
        <rFont val="IBM Plex Sans"/>
        <family val="2"/>
      </rPr>
      <t xml:space="preserve">axonomy on an individual basis. </t>
    </r>
  </si>
  <si>
    <r>
      <t>Projects qualified under this criterion will be assessed individually against the</t>
    </r>
    <r>
      <rPr>
        <b/>
        <sz val="11"/>
        <color theme="1"/>
        <rFont val="IBM Plex Sans"/>
        <family val="2"/>
      </rPr>
      <t xml:space="preserve"> t</t>
    </r>
    <r>
      <rPr>
        <sz val="11"/>
        <color theme="1"/>
        <rFont val="IBM Plex Sans"/>
        <family val="2"/>
      </rPr>
      <t>axonomy.</t>
    </r>
  </si>
  <si>
    <r>
      <rPr>
        <b/>
        <sz val="11"/>
        <color theme="1"/>
        <rFont val="IBM Plex Sans"/>
        <family val="2"/>
      </rPr>
      <t xml:space="preserve">No corresponding taxonomy activity, </t>
    </r>
    <r>
      <rPr>
        <sz val="11"/>
        <color theme="1"/>
        <rFont val="IBM Plex Sans"/>
        <family val="2"/>
      </rPr>
      <t xml:space="preserve">as the use of certification schemes is not included in the taxonomy. Projects under this criterion will likely (?) meet the requirements for low-energy buildings? </t>
    </r>
  </si>
  <si>
    <r>
      <t>Projects qualified under this criterion will be assessed individually against the</t>
    </r>
    <r>
      <rPr>
        <b/>
        <sz val="11"/>
        <color theme="1"/>
        <rFont val="IBM Plex Sans"/>
        <family val="2"/>
      </rPr>
      <t xml:space="preserve"> t</t>
    </r>
    <r>
      <rPr>
        <sz val="11"/>
        <color theme="1"/>
        <rFont val="IBM Plex Sans"/>
        <family val="2"/>
      </rPr>
      <t>axonomy, based on the criterion each building part meets.</t>
    </r>
  </si>
  <si>
    <r>
      <rPr>
        <b/>
        <sz val="11"/>
        <color theme="1"/>
        <rFont val="IBM Plex Sans"/>
        <family val="2"/>
      </rPr>
      <t>No corresponding taxonomy activity</t>
    </r>
    <r>
      <rPr>
        <sz val="11"/>
        <color theme="1"/>
        <rFont val="IBM Plex Sans"/>
        <family val="2"/>
      </rPr>
      <t xml:space="preserve"> </t>
    </r>
  </si>
  <si>
    <r>
      <rPr>
        <b/>
        <sz val="11"/>
        <color theme="1"/>
        <rFont val="IBM Plex Sans"/>
        <family val="2"/>
      </rPr>
      <t>Likely not aligned</t>
    </r>
    <r>
      <rPr>
        <sz val="11"/>
        <color theme="1"/>
        <rFont val="IBM Plex Sans"/>
        <family val="2"/>
      </rPr>
      <t xml:space="preserve"> on project type level, as the use of certification schemes is not included in the taxonomy. Projects under this criterion will be assessed individually against KBN Criteria 1.2.1 New low-energy buildings.</t>
    </r>
  </si>
  <si>
    <t xml:space="preserve">Projects qualified under the "other" criterion will be assessed against the taxonomy on an individual basis. </t>
  </si>
  <si>
    <r>
      <rPr>
        <b/>
        <sz val="11"/>
        <color theme="1"/>
        <rFont val="IBM Plex Sans"/>
        <family val="2"/>
      </rPr>
      <t>Likely not aligned</t>
    </r>
    <r>
      <rPr>
        <sz val="11"/>
        <color theme="1"/>
        <rFont val="IBM Plex Sans"/>
        <family val="2"/>
      </rPr>
      <t>, as the excessive documentation required to qualify under this criterion is not a requirement from KBN.</t>
    </r>
  </si>
  <si>
    <t>Per 31 December 2021</t>
  </si>
  <si>
    <t>No corresponding taxonomy activity (share)</t>
  </si>
  <si>
    <t>c) Renovation leading to minimum BREEAM Excellent or Nordic Swan Ecolabel certification</t>
  </si>
  <si>
    <r>
      <rPr>
        <b/>
        <sz val="11"/>
        <color theme="1"/>
        <rFont val="IBM Plex Sans"/>
        <family val="2"/>
      </rPr>
      <t xml:space="preserve">7.2. Renovation of existing buildings
</t>
    </r>
    <r>
      <rPr>
        <sz val="11"/>
        <color theme="1"/>
        <rFont val="IBM Plex Sans"/>
        <family val="2"/>
      </rPr>
      <t xml:space="preserve">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scenarios(583)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reports(584), scientific peer-reviewed publications and open source(585) or paying models.
4. The adaptation solutions implemented:
do not adversely affect the adaptation efforts or the level of resilience to physical climate risks of other people, of nature, of cultural heritage, of assets and of other economic activities;
favour nature-based solutions(586) or rely on blue or green infrastructure(587)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
</t>
    </r>
  </si>
  <si>
    <r>
      <rPr>
        <b/>
        <sz val="11"/>
        <color theme="1"/>
        <rFont val="IBM Plex Sans"/>
        <family val="2"/>
      </rPr>
      <t xml:space="preserve">7.1. Construction of new buildings 
</t>
    </r>
    <r>
      <rPr>
        <sz val="11"/>
        <color theme="1"/>
        <rFont val="IBM Plex Sans"/>
        <family val="2"/>
      </rPr>
      <t>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scenarios(566)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reports(567), scientific peer-reviewed publications and open source(568) or paying models.
4. The adaptation solutions implemented:
do not adversely affect the adaptation efforts or the level of resilience to physical climate risks of other people, of nature, of cultural heritage, of assets and of other economic activities;
favour nature-based solutions(569) or rely on blue or green infrastructure(570)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r>
      <rPr>
        <b/>
        <sz val="11"/>
        <color theme="1"/>
        <rFont val="IBM Plex Sans"/>
        <family val="2"/>
      </rPr>
      <t>.</t>
    </r>
  </si>
  <si>
    <r>
      <rPr>
        <b/>
        <sz val="11"/>
        <color theme="1"/>
        <rFont val="Calibri"/>
        <family val="2"/>
        <scheme val="minor"/>
      </rPr>
      <t xml:space="preserve">7.6. Installation, maintenance and repair of renewable energy technologies
</t>
    </r>
    <r>
      <rPr>
        <sz val="11"/>
        <color theme="1"/>
        <rFont val="Calibri"/>
        <family val="2"/>
        <scheme val="minor"/>
      </rPr>
      <t xml:space="preserve">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scenarios(607)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reports(608), scientific peer-reviewed publications and open source(609) or paying models.
4. The adaptation solutions implemented:
do not adversely affect the adaptation efforts or the level of resilience to physical climate risks of other people, of nature, of cultural heritage, of assets and of other economic activities;
favour nature-based solutions(610) or rely on blue or green infrastructure(611)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
</t>
    </r>
  </si>
  <si>
    <r>
      <t xml:space="preserve">
</t>
    </r>
    <r>
      <rPr>
        <b/>
        <sz val="11"/>
        <color theme="1"/>
        <rFont val="IBM Plex Sans"/>
        <family val="2"/>
      </rPr>
      <t>7.6 Installation, maintenance and repair of renewable energy technologies</t>
    </r>
    <r>
      <rPr>
        <sz val="11"/>
        <color theme="1"/>
        <rFont val="IBM Plex Sans"/>
        <family val="2"/>
      </rPr>
      <t xml:space="preserve">
The activity consists in one of the following individual measures, if installed on-site as technical building systems: (...)
(f) installation, maintenance and repair of thermal or electric energy storage units and the ancillary technical equipment;
</t>
    </r>
  </si>
  <si>
    <r>
      <t xml:space="preserve">
</t>
    </r>
    <r>
      <rPr>
        <b/>
        <sz val="11"/>
        <color theme="1"/>
        <rFont val="IBM Plex Sans"/>
        <family val="2"/>
      </rPr>
      <t>7.6 Installation, maintenance and repair of renewable energy technologies</t>
    </r>
    <r>
      <rPr>
        <sz val="11"/>
        <color theme="1"/>
        <rFont val="IBM Plex Sans"/>
        <family val="2"/>
      </rPr>
      <t xml:space="preserve">
The activity consists in one of the following individual measures, if installed on-site as technical building systems:
(a) installation, maintenance and repair of solar photovoltaic systems and the ancillary technical equipment;
(b) installation, maintenance and repair of solar hot water panels and the ancillary technical equipment;
(c) installation, maintenance, repair and upgrade of heat pumps contributing to the targets for renewable energy in heat and cool in accordance with Directive (EU) 2018/2001 and the ancillary technical equipment;
(d) installation, maintenance and repair of wind turbines and the ancillary technical equipment;
(e) installation, maintenance and repair of solar transpired collectors and the ancillary technical equipment;
(f) installation, maintenance and repair of thermal or electric energy storage units and the ancillary technical equipment;
(g) installation, maintenance and repair of high efficiency micro CHP (combined heat and power) plant; (h) installation, maintenance and repair of heat exchanger/recovery systems.</t>
    </r>
  </si>
  <si>
    <r>
      <rPr>
        <b/>
        <sz val="11"/>
        <color theme="1"/>
        <rFont val="IBM Plex Sans"/>
        <family val="2"/>
      </rPr>
      <t xml:space="preserve">7.3. Installation, maintenance and repair of energy efficiency equipment 
or 
7.5. Installation, maintenance and repair of instruments and devices for measuring, regulation and controlling
energy performance of buildings
</t>
    </r>
    <r>
      <rPr>
        <sz val="11"/>
        <color theme="1"/>
        <rFont val="IBM Plex Sans"/>
        <family val="2"/>
      </rPr>
      <t>(TSC are identical for both 7.3 and 7.5)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scenarios(592)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reports(593), scientific peer-reviewed publications and open source(594) or paying models.
4. The adaptation solutions implemented:
do not adversely affect the adaptation efforts or the level of resilience to physical climate risks of other people, of nature, of cultural heritage, of assets and of other economic activities;
favour nature-based solutions(595) or rely on blue or green infrastructure(596)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</si>
  <si>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4.22 Production of heat/cool from geothermal energy</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scenarios(353)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reports(354), scientific peer-reviewed publications and open source(355) or paying models.
4. The adaptation solutions implemented:
do not adversely affect the adaptation efforts or the level of resilience to physical climate risks of other people, of nature, of cultural heritage, of assets and of other economic activities;
favour nature-based solutions(356) or rely on blue or green infrastructure(357)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</si>
  <si>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4.1  Electricity generation using solar photovoltaic technology</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scenarios(232)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reports(233), scientific peer-reviewed publications and open source(234) or paying models.
4. The adaptation solutions implemented:
do not adversely affect the adaptation efforts or the level of resilience to physical climate risks of other people, of nature, of cultural heritage, of assets and of other economic activities;
favour nature-based solutions(235) or rely on blue or green infrastructure(236)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</si>
  <si>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4.2 Electricity generation using concentrated solar power (CSP) technology</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scenarios(232)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reports(233), scientific peer-reviewed publications and open source(234) or paying models.
4. The adaptation solutions implemented:
do not adversely affect the adaptation efforts or the level of resilience to physical climate risks of other people, of nature, of cultural heritage, of assets and of other economic activities;
favour nature-based solutions(235) or rely on blue or green infrastructure(236)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</si>
  <si>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4.17 Cogeneration of heat/cool and power from solar energy</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scenarios(232)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reports(233), scientific peer-reviewed publications and open source(234) or paying models.
4. The adaptation solutions implemented:
do not adversely affect the adaptation efforts or the level of resilience to physical climate risks of other people, of nature, of cultural heritage, of assets and of other economic activities;
favour nature-based solutions(235) or rely on blue or green infrastructure(236)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</si>
  <si>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4.21  Production of heat/cool from solar thermal heating</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scenarios(232)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reports(233), scientific peer-reviewed publications and open source(234) or paying models.
4. The adaptation solutions implemented:
do not adversely affect the adaptation efforts or the level of resilience to physical climate risks of other people, of nature, of cultural heritage, of assets and of other economic activities;
favour nature-based solutions(235) or rely on blue or green infrastructure(236)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</si>
  <si>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 xml:space="preserve">4.24 Production of heat/cool from bioenergy
</t>
    </r>
    <r>
      <rPr>
        <sz val="11"/>
        <color theme="1"/>
        <rFont val="IBM Plex Sans"/>
        <family val="2"/>
      </rPr>
      <t>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scenarios(364)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reports(365), scientific peer-reviewed publications and open source(366) or paying models.
4. The adaptation solutions implemented:
do not adversely affect the adaptation efforts or the level of resilience to physical climate risks of other people, of nature, of cultural heritage, of assets and of other economic activities;
favour nature-based solutions(367) or rely on blue or green infrastructure(368)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</si>
  <si>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4.11 Storage of thermal energy</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scenarios(293)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reports(294), scientific peer-reviewed publications and open source(295) or paying models.
4. The adaptation solutions implemented:
do not adversely affect the adaptation efforts or the level of resilience to physical climate risks of other people, of nature, of cultural heritage, of assets and of other economic activities;
favour nature-based solutions(296) or rely on blue or green infrastructure(297)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</si>
  <si>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4.10 Storage of electricity</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scenarios(288)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reports(289), scientific peer-reviewed publications and open source(290) or paying models.
4. The adaptation solutions implemented:
do not adversely affect the adaptation efforts or the level of resilience to physical climate risks of other people, of nature, of cultural heritage, of assets and of other economic activities;
favour nature-based solutions(291) or rely on blue or green infrastructure(292)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</si>
  <si>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 xml:space="preserve">6.13. Infrastructure for personal mobility, cycle logistics
</t>
    </r>
    <r>
      <rPr>
        <sz val="11"/>
        <color theme="1"/>
        <rFont val="IBM Plex Sans"/>
        <family val="2"/>
      </rPr>
      <t>The infrastructure that is constructed and operated is dedicated to personal mobility or cycle logistics: pavements,
bike lanes and pedestrian zones, electrical charging and hydrogen refuelling installations for personal mobility
devices.</t>
    </r>
  </si>
  <si>
    <r>
      <rPr>
        <b/>
        <sz val="11"/>
        <color theme="1"/>
        <rFont val="IBM Plex Sans"/>
        <family val="2"/>
      </rPr>
      <t xml:space="preserve">7.5. Installation, maintenance and repair of instruments and devices for measuring, regulation and controlling
energy performance of buildings
</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scenarios(592)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reports(593), scientific peer-reviewed publications and open source(594) or paying models.
4. The adaptation solutions implemented:
do not adversely affect the adaptation efforts or the level of resilience to physical climate risks of other people, of nature, of cultural heritage, of assets and of other economic activities;
favour nature-based solutions(595) or rely on blue or green infrastructure(596)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</si>
  <si>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t xml:space="preserve">7.3. Installation, maintenance and repair of energy efficiency equipment 
</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scenarios(592)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reports(593), scientific peer-reviewed publications and open source(594) or paying models.
4. The adaptation solutions implemented:
do not adversely affect the adaptation efforts or the level of resilience to physical climate risks of other people, of nature, of cultural heritage, of assets and of other economic activities;
favour nature-based solutions(595) or rely on blue or green infrastructure(596)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
</t>
    </r>
  </si>
  <si>
    <r>
      <rPr>
        <b/>
        <sz val="11"/>
        <color theme="1"/>
        <rFont val="IBM Plex Sans"/>
        <family val="2"/>
      </rPr>
      <t xml:space="preserve">7.5. Installation, maintenance and repair of instruments and devices for measuring, regulation and controlling
energy performance of buildings
</t>
    </r>
    <r>
      <rPr>
        <sz val="11"/>
        <color theme="1"/>
        <rFont val="IBM Plex Sans"/>
        <family val="2"/>
      </rPr>
      <t xml:space="preserve">
The activity consists in one of the following individual measures:
installation, maintenance and repair of zoned thermostats, smart thermostat systems and sensing equipment, including. motion and day light control;
installation, maintenance and repair of building automation and control systems, building energy management systems (BEMS), lighting control systems and energy management systems (EMS);
installation, maintenance and repair of smart meters for gas, heat, cool and electricity;
installation, maintenance and repair of façade and roofing elements with a solar shading or solar control function, including those that support the growing of vegetation.</t>
    </r>
  </si>
  <si>
    <r>
      <rPr>
        <b/>
        <sz val="11"/>
        <color theme="1"/>
        <rFont val="IBM Plex Sans"/>
        <family val="2"/>
      </rPr>
      <t>6.4. Operation of personal mobility devices, cycle logistics</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scenarios(464)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reports(465), scientific peer-reviewed publications and open source(466) or paying models.
4. The adaptation solutions implemented:
do not adversely affect the adaptation efforts or the level of resilience to physical climate risks of other people, of nature, of cultural heritage, of assets and of other economic activities;
favour nature-based solutions(467) or rely on blue or green infrastructure(468)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</si>
  <si>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6.5 Transport by motorbikes, passenger cars and light commercial vehicles</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scenarios(472)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reports(473), scientific peer-reviewed publications and open source(474) or paying models.
4. The adaptation solutions implemented:
do not adversely affect the adaptation efforts or the level of resilience to physical climate risks of other people, of nature, of cultural heritage, of assets and of other economic activities;
favour nature-based solutions(475) or rely on blue or green infrastructure(476)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</si>
  <si>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6.3. Urban and suburban transport, road passenger transport</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scenarios(458)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reports(459), scientific peer-reviewed publications and open source(460) or paying models.
4. The adaptation solutions implemented:
do not adversely affect the adaptation efforts or the level of resilience to physical climate risks of other people, of nature, of cultural heritage, of assets and of other economic activities;
favour nature-based solutions(461) or rely on blue or green infrastructure(462)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</si>
  <si>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 xml:space="preserve">6.3. Urban and suburban transport, road passenger transport
</t>
    </r>
    <r>
      <rPr>
        <sz val="11"/>
        <color theme="1"/>
        <rFont val="IBM Plex Sans"/>
        <family val="2"/>
      </rPr>
      <t xml:space="preserve">
The activity provides urban or suburban passenger transport and its direct (tailpipe) CO2 emissions are zero.</t>
    </r>
  </si>
  <si>
    <r>
      <rPr>
        <b/>
        <sz val="11"/>
        <color theme="1"/>
        <rFont val="IBM Plex Sans"/>
        <family val="2"/>
      </rPr>
      <t>6.6 Freight transport services by road</t>
    </r>
    <r>
      <rPr>
        <sz val="11"/>
        <color theme="1"/>
        <rFont val="IBM Plex Sans"/>
        <family val="2"/>
      </rPr>
      <t xml:space="preserve">
1. The activity complies with one of the following criteria:
a. vehicles of category N1 have zero direct (tailpipe) CO2 emissions; (..)
2. Vehicles are not dedicated to the transport of fossil fuels. </t>
    </r>
  </si>
  <si>
    <r>
      <rPr>
        <b/>
        <sz val="11"/>
        <color theme="1"/>
        <rFont val="IBM Plex Sans"/>
        <family val="2"/>
      </rPr>
      <t>6.6 Freight transport services by road</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scenarios(483)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reports(484), scientific peer-reviewed publications and open source(485) or paying models.
4. The adaptation solutions implemented:
do not adversely affect the adaptation efforts or the level of resilience to physical climate risks of other people, of nature, of cultural heritage, of assets and of other economic activities;
favour nature-based solutions(486) or rely on blue or green infrastructure(487)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</si>
  <si>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6.11 Sea and coastal passenger water transport</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scenarios(517)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reports(518), scientific peer-reviewed publications and open source(519) or paying models.
4. The adaptation solutions implemented:
do not adversely affect the adaptation efforts or the level of resilience to physical climate risks of other people, of nature, of cultural heritage, of assets and of other economic activities;
favour nature-based solutions(520) or rely on blue or green infrastructure(521)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</si>
  <si>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 xml:space="preserve">
6.15 Infrastructure enabling low-carbon road transport</t>
    </r>
    <r>
      <rPr>
        <sz val="11"/>
        <color theme="1"/>
        <rFont val="IBM Plex Sans"/>
        <family val="2"/>
      </rPr>
      <t xml:space="preserve">
1. The activity complies with one or more of the following criteria:
a. the infrastructure is dedicated to the operation of vehicles with zero tailpipe CO2 emissions: electric charging points, electricity grid connection upgrades, hydrogen fuelling stations or electric road systems (ERS);
b. the infrastructure and installations are dedicated to transhipping freight between the modes: terminal infrastructure and superstructures for loading, unloading and transhipment of goods;
c. the infrastructure and installations are dedicated to urban and suburban public passenger transport, including associated signalling systems for metro, tram and rail systems.
2. The infrastructure is not dedicated to the transport or storage of fossil fuels.</t>
    </r>
  </si>
  <si>
    <r>
      <t xml:space="preserve">7.4. Installation, maintenance and repair of charging stations for electric vehicles in buildings (and parking spaces attached to buildings) 
</t>
    </r>
    <r>
      <rPr>
        <sz val="11"/>
        <color theme="1"/>
        <rFont val="IBM Plex Sans"/>
        <family val="2"/>
      </rPr>
      <t>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scenarios(597)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reports(598), scientific peer-reviewed publications and open source(599) or paying models.
4. The adaptation solutions implemented:
do not adversely affect the adaptation efforts or the level of resilience to physical climate risks of other people, of nature, of cultural heritage, of assets and of other economic activities;
favour nature-based solutions(600) or rely on blue or green infrastructure(601)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r>
      <rPr>
        <b/>
        <sz val="11"/>
        <color theme="1"/>
        <rFont val="IBM Plex Sans"/>
        <family val="2"/>
      </rPr>
      <t xml:space="preserve">.
</t>
    </r>
  </si>
  <si>
    <r>
      <rPr>
        <b/>
        <sz val="11"/>
        <color theme="1"/>
        <rFont val="IBM Plex Sans"/>
        <family val="2"/>
      </rPr>
      <t>6.16 Infrastructure enabling low-carbon water transport</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scenarios(554)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reports(555), scientific peer-reviewed publications and open source(556) or paying models.
4. The adaptation solutions implemented:
do not adversely affect the adaptation efforts or the level of resilience to physical climate risks of other people, of nature, of cultural heritage, of assets and of other economic activities;
favour nature-based solutions(557) or rely on blue or green infrastructure(558)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</si>
  <si>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6.16 Infrastructure enabling low-carbon water transport</t>
    </r>
    <r>
      <rPr>
        <sz val="11"/>
        <color theme="1"/>
        <rFont val="IBM Plex Sans"/>
        <family val="2"/>
      </rPr>
      <t xml:space="preserve">
1. The activity complies with one or more of the following criteria:
(a) the infrastructure is dedicated to the operation of vessels with zero direct (tailpipe) CO2 emissions: electricity
charging, hydrogen-based refuelling;
(b) the infrastructure is dedicated to the provision of shore-side electrical power to vessels at berth;
(c) the infrastructure is dedicated to the performance of the port’s own operations with zero direct (tailpipe) CO2
emissions;
(d) the infrastructure and installations are dedicated to transhipping freight between the modes: terminal infrastructure and superstructures for loading, unloading and transhipment of goods.
2. The infrastructure is not dedicated to the transport or storage of fossil fuels.</t>
    </r>
  </si>
  <si>
    <r>
      <rPr>
        <b/>
        <sz val="11"/>
        <color theme="1"/>
        <rFont val="IBM Plex Sans"/>
        <family val="2"/>
      </rPr>
      <t xml:space="preserve">5.5 Collection and transport of non-hazardous waste in source segregated fractions
</t>
    </r>
    <r>
      <rPr>
        <sz val="11"/>
        <color theme="1"/>
        <rFont val="IBM Plex Sans"/>
        <family val="2"/>
      </rPr>
      <t xml:space="preserve">
All separately collected and transported non-hazardous waste that is segregated at source is intended for preparation for reuse or recycling operations.</t>
    </r>
  </si>
  <si>
    <r>
      <rPr>
        <b/>
        <sz val="11"/>
        <color theme="1"/>
        <rFont val="IBM Plex Sans"/>
        <family val="2"/>
      </rPr>
      <t>5.9 Material recovery from non-hazardous waste</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scenarios(427)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reports(428), scientific peer-reviewed publications and open source(429) or paying models.
4. The adaptation solutions implemented:
do not adversely affect the adaptation efforts or the level of resilience to physical climate risks of other people, of nature, of cultural heritage, of assets and of other economic activities;
favour nature-based solutions(430) or rely on blue or green infrastructure(431)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</si>
  <si>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rFont val="IBM Plex Sans"/>
        <family val="2"/>
      </rPr>
      <t>5.7 Anaerobic digestion of bio-waste</t>
    </r>
    <r>
      <rPr>
        <sz val="1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scenarios(414)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reports(415), scientific peer-reviewed publications and open source(416) or paying models.
4. The adaptation solutions implemented:
do not adversely affect the adaptation efforts or the level of resilience to physical climate risks of other people, of nature, of cultural heritage, of assets and of other economic activities;
favour nature-based solutions(417) or rely on blue or green infrastructure(418)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</si>
  <si>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5.7 Anaerobic digestion of bio-waste</t>
    </r>
    <r>
      <rPr>
        <sz val="11"/>
        <color theme="1"/>
        <rFont val="IBM Plex Sans"/>
        <family val="2"/>
      </rPr>
      <t xml:space="preserve">
1. A monitoring and contingency plan is in place in order to minimise methane leakage at the facility. 
2. The produced biogas is used directly for the generation of electricity or heat, or upgraded to bio-methane for injection in the natural gas grid, or used as vehicle fuel or as feedstock in chemical industry. 
3. The bio-waste that is used for anaerobic digestion is source segregated and collected separately. 
4. The produced digestate is used as fertiliser or soil improver, either directly or after composting or any other treatment. 
5. In the dedicated bio-waste treatment plants, the share of food and feed crops used as input feedstock, measured in weight, as an annual average, is less than or equal to 10% of the input feedstock.</t>
    </r>
  </si>
  <si>
    <r>
      <rPr>
        <b/>
        <sz val="11"/>
        <color theme="1"/>
        <rFont val="IBM Plex Sans"/>
        <family val="2"/>
      </rPr>
      <t xml:space="preserve">5.9 Material recovery from non-hazardous waste
</t>
    </r>
    <r>
      <rPr>
        <sz val="11"/>
        <color theme="1"/>
        <rFont val="IBM Plex Sans"/>
        <family val="2"/>
      </rPr>
      <t xml:space="preserve">
The activity converts at least 50 %, in terms of weight, of the processed separately collected non-hazardous waste into secondary raw materials that are suitable for the substitution of virgin materials in production processes.</t>
    </r>
  </si>
  <si>
    <r>
      <rPr>
        <b/>
        <sz val="11"/>
        <color theme="1"/>
        <rFont val="IBM Plex Sans"/>
        <family val="2"/>
      </rPr>
      <t xml:space="preserve">5.5 Collection and transport of non-hazardous waste in source segregated fractions
</t>
    </r>
    <r>
      <rPr>
        <sz val="11"/>
        <color theme="1"/>
        <rFont val="IBM Plex Sans"/>
        <family val="2"/>
      </rPr>
      <t>All separately collected and transported non-hazardous waste that is segregated at source is intended for preparation for reuse or recycling operations.</t>
    </r>
  </si>
  <si>
    <r>
      <rPr>
        <b/>
        <sz val="11"/>
        <color theme="1"/>
        <rFont val="IBM Plex Sans"/>
        <family val="2"/>
      </rPr>
      <t>5.10 Landfill gas capture and utilisation</t>
    </r>
    <r>
      <rPr>
        <sz val="11"/>
        <color theme="1"/>
        <rFont val="IBM Plex Sans"/>
        <family val="2"/>
      </rPr>
      <t xml:space="preserve">
1. The landfill has not been opened after 8 July 2020.
2. The landfill or landfill cell where the gas capture system is newly installed, extended, or retrofitted is permanently closed and is not taking further biodegradable waste.
3. The produced landfill gas is used for the generation of electricity or heat as biogas, or upgraded to bio-methane for injection in the natural gas grid, or used as vehicle fuel or as feedstock in chemical industry.
4. Methane emissions from the landfill and leakages from the landfill gas collection and utilisation facilities are subject to control and monitoring procedures set out in Annex III to Council Directive 99/31/EC419.</t>
    </r>
  </si>
  <si>
    <r>
      <rPr>
        <b/>
        <sz val="11"/>
        <color theme="1"/>
        <rFont val="IBM Plex Sans"/>
        <family val="2"/>
      </rPr>
      <t>5.10 Landfill gas capture and utilisation</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scenarios(433)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reports(434), scientific peer-reviewed publications and open source(435) or paying models.
4. The adaptation solutions implemented:
do not adversely affect the adaptation efforts or the level of resilience to physical climate risks of other people, of nature, of cultural heritage, of assets and of other economic activities;
favour nature-based solutions(436) or rely on blue or green infrastructure(437)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</si>
  <si>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t xml:space="preserve">Projects qualified under the "other" criterion will be assessed against the taxonomy on an individual basis. Currently there are few projects under the "other" criterion in this category. </t>
  </si>
  <si>
    <r>
      <rPr>
        <b/>
        <sz val="11"/>
        <color theme="1"/>
        <rFont val="IBM Plex Sans"/>
        <family val="2"/>
      </rPr>
      <t>5.3. Construction, extension and operation of waste water collection and treatment</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scenarios(387)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reports(388), scientific peer-reviewed publications and open source(389) or paying models.
4. The adaptation solutions implemented:
do not adversely affect the adaptation efforts or the level of resilience to physical climate risks of other people, of nature, of cultural heritage, of assets and of other economic activities;
favour nature-based solutions(390) or rely on blue or green infrastructure(391)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</si>
  <si>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12.1 Urban Wastewater Treatment</t>
    </r>
    <r>
      <rPr>
        <sz val="11"/>
        <color theme="1"/>
        <rFont val="IBM Plex Sans"/>
        <family val="2"/>
      </rPr>
      <t xml:space="preserve">
The wastewater treatment system complies with all the following criteria: 
1. The wastewater treatment system is included in a River Basin Management Plan (RBMP), or a similar overarching water management plan, and fulfils the discharge requirements set up by the local authorities. 
2. The wastewater treatment system fulfils the relevant, size-specific criteria set out in requirements for discharges from urban wastewater treatment plants subject to Articles 4 and 5 of the Urban Waste Water Treatment Directive725 (UWWTD- Council Directive 91/271/EEC of 21 May 1991 concerning urban waste-water treatment).
3. If the wastewater treatment plant has a capacity of 100,000 PE or more, or of a daily inflow BOD5 load of more than 6,000 kg, it will use anaerobic digestion to stabilize the sludge enabling the subsequent generation of sewage gas.</t>
    </r>
  </si>
  <si>
    <r>
      <rPr>
        <b/>
        <sz val="11"/>
        <color theme="1"/>
        <rFont val="IBM Plex Sans"/>
        <family val="2"/>
      </rPr>
      <t>4.25 Production of heat/cool using waste heat</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scenarios(372)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reports(373), scientific peer-reviewed publications and open source(374) or paying models.
4. The adaptation solutions implemented:
do not adversely affect the adaptation efforts or the level of resilience to physical climate risks of other people, of nature, of cultural heritage, of assets and of other economic activities;
favour nature-based solutions(375) or rely on blue or green infrastructure(376)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</si>
  <si>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t xml:space="preserve">7.6. Installation, maintenance and repair of renewable energy technologies
</t>
    </r>
    <r>
      <rPr>
        <sz val="11"/>
        <color theme="1"/>
        <rFont val="IBM Plex Sans"/>
        <family val="2"/>
      </rPr>
      <t>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scenarios(607)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reports(608), scientific peer-reviewed publications and open source(609) or paying models.
4. The adaptation solutions implemented:
do not adversely affect the adaptation efforts or the level of resilience to physical climate risks of other people, of nature, of cultural heritage, of assets and of other economic activities;
favour nature-based solutions(610) or rely on blue or green infrastructure(611)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r>
      <rPr>
        <b/>
        <sz val="11"/>
        <color theme="1"/>
        <rFont val="IBM Plex Sans"/>
        <family val="2"/>
      </rPr>
      <t>.</t>
    </r>
  </si>
  <si>
    <r>
      <rPr>
        <b/>
        <sz val="11"/>
        <rFont val="IBM Plex Sans"/>
        <family val="2"/>
      </rPr>
      <t>5.2 Renewal of water collection, treatment and supply systems</t>
    </r>
    <r>
      <rPr>
        <sz val="1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scenarios(382)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reports(383), scientific peer-reviewed publications and open source(384) or paying models.
4. The adaptation solutions implemented:
do not adversely affect the adaptation efforts or the level of resilience to physical climate risks of other people, of nature, of cultural heritage, of assets and of other economic activities;
favour nature-based solutions(385) or rely on blue or green infrastructure(386)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</si>
  <si>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5.4 Renewal of waste water collection and treatment</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scenarios(394)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reports(395), scientific peer-reviewed publications and open source(396) or paying models.
4. The adaptation solutions implemented:
do not adversely affect the adaptation efforts or the level of resilience to physical climate risks of other people, of nature, of cultural heritage, of assets and of other economic activities;
favour nature-based solutions(397) or rely on blue or green infrastructure(398)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</si>
  <si>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5.6 Anaerobic digestion of sewage sludge</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scenarios(407)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reports(408), scientific peer-reviewed publications and open source(409) or paying models.
4. The adaptation solutions implemented:
do not adversely affect the adaptation efforts or the level of resilience to physical climate risks of other people, of nature, of cultural heritage, of assets and of other economic activities;
favour nature-based solutions(410) or rely on blue or green infrastructure(411)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</si>
  <si>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 xml:space="preserve">5.1. Construction, extension and operation of water collection, treatment and supply systems
</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scenarios(377)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reports(378), scientific peer-reviewed publications and open source(379) or paying models.
4. The adaptation solutions implemented:
do not adversely affect the adaptation efforts or the level of resilience to physical climate risks of other people, of nature, of cultural heritage, of assets and of other economic activities;
favour nature-based solutions(380) or rely on blue or green infrastructure(381)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</si>
  <si>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2.1. Restoration of wetlands</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scenarios(71)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reports(72), scientific peer-reviewed publications and open source(73) or paying models.
4. The adaptation solutions implemented:
do not adversely affect the adaptation efforts or the level of resilience to physical climate risks of other people, of nature, of cultural heritage, of assets and of other economic activities;
favour nature-based solutions(74) or rely on blue or green infrastructure(75)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
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increasing the level of resilience to physical climate risks of other people, of nature, of cultural heritage, of assets and of other economic activities;
contributing to adaptation efforts of other people, of nature, of cultural heritage, of assets and of other economic activities.</t>
    </r>
  </si>
  <si>
    <t>Environmental Objectives</t>
  </si>
  <si>
    <t>12.4 Sustainable urban drainage systems (SUDs) (EO3)</t>
  </si>
  <si>
    <t>7.8 Flood risk prevention and protection infrastructure for inland river and coastal floods (EO2)</t>
  </si>
  <si>
    <t>Likely aligned with EO3</t>
  </si>
  <si>
    <t>Corresponding taxonomy activity and Environmental Objective (EO)</t>
  </si>
  <si>
    <t>9.6 Remediation activities for pollution prevention and control (EO5)</t>
  </si>
  <si>
    <t>2.1. Restoration of wetlands (EO1)</t>
  </si>
  <si>
    <t>2.1. Restoration of wetlands (EO2)</t>
  </si>
  <si>
    <t>9.2 Restoration of ecosystems for protection and restoration of biodiversity and ecosystems (EO6)</t>
  </si>
  <si>
    <r>
      <t>Likely not aligned.</t>
    </r>
    <r>
      <rPr>
        <sz val="11"/>
        <color theme="1"/>
        <rFont val="IBM Plex Sans"/>
        <family val="2"/>
      </rPr>
      <t xml:space="preserve"> The excessive documentation required to qualify under this criterion is not obtainable from small-scale public sector remediation activities in Norway. </t>
    </r>
  </si>
  <si>
    <t>12.1 Urban Wastewater Treatment (EO3)</t>
  </si>
  <si>
    <r>
      <rPr>
        <b/>
        <sz val="11"/>
        <color theme="1"/>
        <rFont val="IBM Plex Sans"/>
        <family val="2"/>
      </rPr>
      <t xml:space="preserve">7.8 Flood risk prevention and protection infrastructure for inland river and coastal floods
</t>
    </r>
    <r>
      <rPr>
        <sz val="11"/>
        <color theme="1"/>
        <rFont val="IBM Plex Sans"/>
        <family val="2"/>
      </rPr>
      <t xml:space="preserve">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Annex II of the first Delegated Act supplementing Regulation (EU)
2020/852 by performing a robust climate risk and vulnerability assessment with the following
steps:
(a) screening of the activity to identify which physical climate risks from the list in Appendix A
to Annex II of the Delegated Act may affect the performance of the economic activity during its
expected lifetime;
(b) where the activity is assessed to be at risk from one or more of the physical climate risks
listed in Appendix A to Annex II of the Delegated Act, a climate risk and vulnerability
assessment to assess the materiality of the physical climate risks on the economic activity;
(c) an assessment of adaptation solutions that can reduce the identified physical climate risk.
The climate risk and vulnerability assessment is proportionate to the scale of the activity and
its expected lifespan, such that:
(a) for activities with an expected lifespan of less than 10 years, the assessment is performed,
at least by using climate projections at the smallest appropriate scale;
(b) for all other activities, the assessment is performed using the highest available resolution,
state of-the-art climate projections across the existing range of future scenarios consistent
with the expected lifetime of the activity, including, at least, 10 to 30 years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 scientific peer-reviewed publications and open source or paying models.
4.The adaptation solutions implemented:
(a) do not adversely affect the adaptation efforts or the level of resilience to physical climate
risks of other people, of nature, of cultural heritage, of assets and of other economic activities;
(b) favour nature-based solutions or rely on blue or green infrastructure to the extent possible;
(c) are consistent with local, sectoral, regional or national adaptation plans and strategies;
(d) are monitored and measured against pre-defined indicators and remedial action is
considered where those indicators are not met;
(e) where the solution implemented is physical and consists in an activity for which technical
screening criteria have been specified in this Annex, the solution complies with the do no
significant harm technical screening criteria for that activity.
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(a) increasing the level of resilience to physical climate risks of other people, of nature, of
cultural heritage, of assets and of other economic activities;
(b) contributing to adaptation efforts of other people, of nature, of cultural heritage, of assets
and of other economic activities. </t>
    </r>
  </si>
  <si>
    <r>
      <rPr>
        <b/>
        <sz val="11"/>
        <color theme="1"/>
        <rFont val="IBM Plex Sans"/>
        <family val="2"/>
      </rPr>
      <t xml:space="preserve">4.25 Production of heat/cool using waste heat
</t>
    </r>
    <r>
      <rPr>
        <sz val="11"/>
        <color theme="1"/>
        <rFont val="IBM Plex Sans"/>
        <family val="2"/>
      </rPr>
      <t xml:space="preserve">
The activity produces heat/cool from waste heat</t>
    </r>
  </si>
  <si>
    <r>
      <rPr>
        <b/>
        <sz val="11"/>
        <color theme="1"/>
        <rFont val="IBM Plex Sans"/>
        <family val="2"/>
      </rPr>
      <t xml:space="preserve">7.6 Installation, maintenance and repair of renewable energy technologies
</t>
    </r>
    <r>
      <rPr>
        <sz val="11"/>
        <color theme="1"/>
        <rFont val="IBM Plex Sans"/>
        <family val="2"/>
      </rPr>
      <t>The activity consists in one of the following individual measures, if installed on-site as technical building systems: (...) 
(h) installation, maintenance and repair of heat exchanger/recovery systems.</t>
    </r>
  </si>
  <si>
    <t>Aligned with EO1</t>
  </si>
  <si>
    <t>4.25 Production of heat/cool using waste heat (EO1, EO2)</t>
  </si>
  <si>
    <t>7.6 Installation, maintenance and repair of renewable energy technologies (EO1, EO2)</t>
  </si>
  <si>
    <t>5.2 Renewal of water collection, treatment and supply systems (EO1, EO2)</t>
  </si>
  <si>
    <r>
      <rPr>
        <b/>
        <sz val="11"/>
        <color theme="1"/>
        <rFont val="IBM Plex Sans"/>
        <family val="2"/>
      </rPr>
      <t>Aligned</t>
    </r>
    <r>
      <rPr>
        <sz val="11"/>
        <color theme="1"/>
        <rFont val="IBM Plex Sans"/>
        <family val="2"/>
      </rPr>
      <t xml:space="preserve">  with Environmental objective 1) , metric (a), with the reservation that facilities are currently assessed individually - results are currently not measured front-to-end results  by KBN.</t>
    </r>
  </si>
  <si>
    <r>
      <rPr>
        <b/>
        <sz val="11"/>
        <color theme="1"/>
        <rFont val="IBM Plex Sans"/>
        <family val="2"/>
      </rPr>
      <t>5.2 Renewal of water collection, treatment and supply systems</t>
    </r>
    <r>
      <rPr>
        <sz val="11"/>
        <color theme="1"/>
        <rFont val="IBM Plex Sans"/>
        <family val="2"/>
      </rPr>
      <t xml:space="preserve">
The renewal of the front-to-end water supply system leads to improved energy efficiency in </t>
    </r>
    <r>
      <rPr>
        <u/>
        <sz val="11"/>
        <color theme="1"/>
        <rFont val="IBM Plex Sans"/>
        <family val="2"/>
      </rPr>
      <t>one of the</t>
    </r>
    <r>
      <rPr>
        <sz val="11"/>
        <color theme="1"/>
        <rFont val="IBM Plex Sans"/>
        <family val="2"/>
      </rPr>
      <t xml:space="preserve"> following ways: 
(a) by decreasing the average energy consumption of the system by at least 20 % compared to own baseline performance averaged for three years, including abstraction, treatment and distribution, measured in kWh per cubic meter produced water supply; 
(b) by closing the gap by at least 20% either between the current leakage level averaged over three years, calculated using the Infrastructure Leakage Index (ILI) rating method and an ILI of 1.5(207) , or between the current leakage level averaged over three years, calculated using another appropriate method, and the threshold value established in accordance with Article 4 of Directive (EU) 2020/2184. The current leakage level averaged over three years is calculated across the extent of water supply (distribution) network where the works are carried out, i.e. for the renewed water supply (distribution) network at district metered area(s) (DMAs) or pressure managed area(s) (PMAs).</t>
    </r>
  </si>
  <si>
    <t>5.2 Renewal of water collection, treatment and supply systems (EO2)</t>
  </si>
  <si>
    <t>11.1 Water supply (EO3)</t>
  </si>
  <si>
    <r>
      <rPr>
        <b/>
        <sz val="11"/>
        <rFont val="IBM Plex Sans"/>
        <family val="2"/>
      </rPr>
      <t xml:space="preserve">5.4 Renewal of waste water collection and treatment
</t>
    </r>
    <r>
      <rPr>
        <sz val="11"/>
        <rFont val="IBM Plex Sans"/>
        <family val="2"/>
      </rPr>
      <t xml:space="preserve">
1. The renewal of a collection system improves energy efficiency by decreasing the average
energy consumption by 20% compared to own baseline performance averaged over three
years, demonstrated on an annual basis. That decrease of energy consumption can be
accounted for at the level of the project (i.e. the collection system renewal) or, across the
downstream waste water agglomeration (i.e. including the downstream collection system,
treatment plant or discharge of waste water).
2. The renewal of a waste water treatment plant improves energy efficiency by decreasing the
average energy consumption of the system by at least 20% compared to own baseline performance averaged over three years, demonstrated on an annual basis.
3. For the purposes of points 1 and 2, the net energy consumption of the system is calculated in kWh per population equivalent per annum of the waste water collected or effluent treated, taking into account measures decreasing energy consumption relating to source control (reduction of storm water or pollutant load inputs) and, as appropriate, energy generation
within the system (such as hydraulic, solar, thermal and wind energy).
4. For the purpose of point 1 and 2, the operator demonstrates that there are no material
changes relating to external conditions, including modifications to discharge authorisation(s)
or changes in load to the agglomeration that would lead to a reduction of energy consumption,
independent of efficiency measures taken.</t>
    </r>
  </si>
  <si>
    <r>
      <rPr>
        <b/>
        <sz val="11"/>
        <color theme="1"/>
        <rFont val="IBM Plex Sans"/>
        <family val="2"/>
      </rPr>
      <t>11.1 Water supply</t>
    </r>
    <r>
      <rPr>
        <sz val="11"/>
        <color theme="1"/>
        <rFont val="IBM Plex Sans"/>
        <family val="2"/>
      </rPr>
      <t xml:space="preserve">
For the construction and operation of a new water supply system or an extension of an existing water supply system to provide water supply for new areas where a water supply system was not present or not sufficient before. It will increase local consumers’ access to
water and the SC is achieved by:
o The new (or extension of) water supply system will comply with the contamination
parameters and quality parameters required as per the current Drinking Water
Directive and the revised Directive (Directive (EU) 2020/2184).
o The system will be included in a water use and resource management plan, securing local water resource management and governance by relevant authorities. This plan will be consistent with the relevant River Basin Management Plan
referring to the requirements of the Water Framework Directive or any other relevant plan at river basin level, also established by the competent authorities in water management.
o The leakage level of the new or extension system is either calculated using the Infrastructure Leakage Index (ILI)703 rating method and the threshold value equals to or is lower than 1.5, or is calculated using another appropriate method and the threshold value is established in accordance with Article 4 of Directive (EU) 2020/2184 of the European Parliament and of the Council704. That calculation is to be applied across the extent of water supply (distribution) network where the works are carried out, i.e. at water supply zone level, district metered area(s) (DMAs) or pressure managed area(s) (PMAs).
o The water supply systems will include metering at consumer level.
For renewal of existing water supply systems the technical screening criteria for substantial contribution is met by closing the gap by at least 20% either between the current
leakage level averaged over three years, calculated using the Infrastructure Leakage Index (ILI) rating method and an ILI of 1.5, or between the current leakage level averaged over
three years, calculated using another appropriate method, and the threshold value established in accordance with Article 4 of the revised Drinking Water Directive. The current leakage level averaged over three years is calculated across the extent of water
supply (distribution) network where the works are carried out i.e., for the renewed water supply (distribution) network at district metered area(s) (DMAs) or pressure managed area(s) (PMAs).
For renewal of existing water supply systems, a plan with goals and timelines for implementing
metering at consumer level (if it does not already exists) must be issued by the water supplier
in collaboration with relevant authorities. </t>
    </r>
  </si>
  <si>
    <t>5.4 Renewal of waste water collection and treatment (EO1, EO2)</t>
  </si>
  <si>
    <r>
      <rPr>
        <b/>
        <sz val="11"/>
        <color theme="1"/>
        <rFont val="IBM Plex Sans"/>
        <family val="2"/>
      </rPr>
      <t xml:space="preserve">Aligned </t>
    </r>
    <r>
      <rPr>
        <sz val="11"/>
        <color theme="1"/>
        <rFont val="IBM Plex Sans"/>
        <family val="2"/>
      </rPr>
      <t>with Environmental objective 1</t>
    </r>
    <r>
      <rPr>
        <b/>
        <sz val="11"/>
        <color theme="1"/>
        <rFont val="IBM Plex Sans"/>
        <family val="2"/>
      </rPr>
      <t xml:space="preserve"> </t>
    </r>
    <r>
      <rPr>
        <sz val="11"/>
        <color theme="1"/>
        <rFont val="IBM Plex Sans"/>
        <family val="2"/>
      </rPr>
      <t xml:space="preserve"> with with the reservation that facilities are currently assessed individually - results are currently not measured front-to-end results  by KBN. Assessment of GHG emissions (as required on demand in condition 4) is not currently required by KBN.</t>
    </r>
  </si>
  <si>
    <t>12.2 Phosphorus recovery from waste water (EO4)</t>
  </si>
  <si>
    <r>
      <rPr>
        <b/>
        <sz val="11"/>
        <color theme="1"/>
        <rFont val="IBM Plex Sans"/>
        <family val="2"/>
      </rPr>
      <t xml:space="preserve">5.6 Anaerobic digestion of sewage sludge
</t>
    </r>
    <r>
      <rPr>
        <sz val="11"/>
        <color theme="1"/>
        <rFont val="IBM Plex Sans"/>
        <family val="2"/>
      </rPr>
      <t xml:space="preserve">
1. A monitoring plan is in place for methane leakage at the facility. 
2. The produced biogas is used directly for the generation of electricity or heat, or upgraded to bio-methane for injection in the natural gas grid, or used as vehicle fuel or as feedstock in chemical industry.</t>
    </r>
  </si>
  <si>
    <r>
      <rPr>
        <b/>
        <sz val="11"/>
        <color theme="1"/>
        <rFont val="IBM Plex Sans"/>
        <family val="2"/>
      </rPr>
      <t>Aligned</t>
    </r>
    <r>
      <rPr>
        <sz val="11"/>
        <color theme="1"/>
        <rFont val="IBM Plex Sans"/>
        <family val="2"/>
      </rPr>
      <t xml:space="preserve"> with Environmental objective 1,  criterion 2, but  monitoing plan for methane leakage (as required in criterion 1) is not currently required by KBN.</t>
    </r>
  </si>
  <si>
    <t>5.6 Anaerobic digestion of sewage sludge (EO1, EO2)</t>
  </si>
  <si>
    <t>Aligned wih EO1</t>
  </si>
  <si>
    <t>Aligned with EO1 (5.4)</t>
  </si>
  <si>
    <r>
      <rPr>
        <b/>
        <sz val="11"/>
        <color theme="1"/>
        <rFont val="IBM Plex Sans"/>
        <family val="2"/>
      </rPr>
      <t>5.1 Construction, extension and operation of water collection, treatment and supply
systems</t>
    </r>
    <r>
      <rPr>
        <sz val="11"/>
        <color theme="1"/>
        <rFont val="IBM Plex Sans"/>
        <family val="2"/>
      </rPr>
      <t xml:space="preserve">
The water supply system complies with one of the following criteria:
(a) the net average energy consumption for abstraction and treatment equals to or is lower than 0.5 kWh per cubic meter produced water supply. Net energy consumption may take into account measures decreasing energy consumption, such as source control (pollutant load inputs), and, as appropriate, energy generation (such as hydraulic, solar and wind energy);
(b) the leakage level is either calculated using the Infrastructure Leakage Index (ILI) rating method and the threshold value equals to or is lower than 1.5, or is calculated using another appropriate method and the threshold value is established in accordance with Article 4 of Directive (EU) 2020/2184 of the European Parliament and of the Council. That calculation is to be applied across the extent of water supply (distribution) network where the works are carried out, i.e. at water supply zone level, district metered area(s) (DMAs) or pressure managed area(s) (PMAs).</t>
    </r>
  </si>
  <si>
    <t>5.1 Construction, extension and operation of water collection, treatment and supply
systems (EO1, EO2)</t>
  </si>
  <si>
    <r>
      <rPr>
        <b/>
        <sz val="11"/>
        <color theme="1"/>
        <rFont val="IBM Plex Sans"/>
        <family val="2"/>
      </rPr>
      <t xml:space="preserve">5.3 Construction, extension and operation of waste water collection and treatment
</t>
    </r>
    <r>
      <rPr>
        <sz val="11"/>
        <color theme="1"/>
        <rFont val="IBM Plex Sans"/>
        <family val="2"/>
      </rPr>
      <t xml:space="preserve">
The net energy consumption of the waste water treatment plant equals to or is lower than:
35 kWh per population equivalent (p.e.) per annum for treatment plant capacity below 10 000 p.e.;
25 kWh per population equivalent (p.e.) per annum for treatment plant capacity between 10 000 and 100 000 p.e.;
20 kWh per population equivalent (p.e.) per annum for treatment plant capacity above 100 000 p.e.
Net energy consumption of the operation of the waste water treatment plant may take into account measures decreasing energy consumption relating to source control (reduction of storm water or pollutant load inputs), and, as appropriate, energy generation within the system (such as hydraulic, solar, thermal and wind energy).
2. For the construction and extension of a waste water treatment plant or a waste water treatment plant with a collection system, which are substituting more GHG-intensive treatment systems (such as septic tanks, anaerobic lagoons), an assessment of the direct GHG emissions is performed. The results are disclosed to investors and clients on demand.</t>
    </r>
  </si>
  <si>
    <t>5.3 Construction, extension and operation of waste water collection and treatment (EO1, EO2)</t>
  </si>
  <si>
    <t>13.1 Collection and transport of non-hazardous and hazardous waste (EO4)</t>
  </si>
  <si>
    <t>5.5 Collection and transport of non-hazardous waste in source segregated fractions (EO1, EO2)</t>
  </si>
  <si>
    <t>Aligned with EO1 (5.5)</t>
  </si>
  <si>
    <r>
      <t xml:space="preserve">13.1 Collection and transport of non-hazardous and hazardous waste
</t>
    </r>
    <r>
      <rPr>
        <sz val="11"/>
        <color theme="1"/>
        <rFont val="IBM Plex Sans"/>
        <family val="2"/>
      </rPr>
      <t>1. All separately collected and transported waste that is segregated at source is intended for
preparation for reuse or recycling operations;
2. Source segregated waste consisting of (i) paper and cardboard, (ii) textiles, (iii) biowaste,
(iv) wood, (v) glass and (vi) WEEE is collected separately (i.e., in single fractions) and not
commingled with other waste streams;
3. In the case of source segregated waste other than the fractions mentioned in par. 2,
collection in co-mingled fractions takes place only where it meets one of the conditions laid
down in EU Directive 2008/98/EC, Article 10, paragraph 3, indents (a), (b) or (c);
4. For municipal waste streams, the activity:
- carries out separate waste collection within publicly organized waste management systems
where waste producers are charged based on a pay-as-you-throw (PAYT) mechanism, at least
for the residual waste stream
OR
- carries out separate waste collection outside of publicly organized waste management
systems that apply deposit and refund systems or other types of economic instruments that
directly incentivize waste segregation at source
5. The activity continuously monitors and assesses the quantity and quality of wastes collected
based on predefined Key Performance Indicators (KPIs) with the aim of
- fulfilling reporting obligations vis-a-vis relevant stakeholders (e.g., public authorities, EPR
schemes),
AND
- periodically communicating relevant information to waste producers and the public in general,
in cooperation with relevant stakeholders (e.g., public authorities, EPR schemes)
AND
- identifying needs for and undertaking corrective action where the KPIs deviate from
applicable targets or benchmarks, in cooperation with relevant stakeholders (e.g., public
authorities, EPR schemes, value chain partners.</t>
    </r>
  </si>
  <si>
    <r>
      <rPr>
        <b/>
        <sz val="11"/>
        <color theme="1"/>
        <rFont val="IBM Plex Sans"/>
        <family val="2"/>
      </rPr>
      <t>13.8 Sorting and material recovery of non-hazardous waste</t>
    </r>
    <r>
      <rPr>
        <sz val="11"/>
        <color theme="1"/>
        <rFont val="IBM Plex Sans"/>
        <family val="2"/>
      </rPr>
      <t xml:space="preserve">
The activity achieves a substantial contribution to the Circular Economy by complying with all
of the following four sub-criteria:
</t>
    </r>
    <r>
      <rPr>
        <b/>
        <sz val="11"/>
        <color theme="1"/>
        <rFont val="IBM Plex Sans"/>
        <family val="2"/>
      </rPr>
      <t xml:space="preserve">Origin of the feedstock material </t>
    </r>
    <r>
      <rPr>
        <sz val="11"/>
        <color theme="1"/>
        <rFont val="IBM Plex Sans"/>
        <family val="2"/>
      </rPr>
      <t xml:space="preserve">
The activity’s non-hazardous waste feedstock originates from one, or multiple, of the following:
- Separately collected and transported waste in source segregated or comingled
fractions;
- Non-hazardous waste fractions originating from dismantling and depollution activities
from end-of-life products;
- Construction and demolition waste from selective demolition or otherwise segregated at source.
</t>
    </r>
    <r>
      <rPr>
        <b/>
        <sz val="11"/>
        <color theme="1"/>
        <rFont val="IBM Plex Sans"/>
        <family val="2"/>
      </rPr>
      <t xml:space="preserve">
Material recovery</t>
    </r>
    <r>
      <rPr>
        <sz val="11"/>
        <color theme="1"/>
        <rFont val="IBM Plex Sans"/>
        <family val="2"/>
      </rPr>
      <t xml:space="preserve">
The activity attains or exceeds existing plant-specific material recovery rates by competent authorities set in local waste management plans, permits or contracts or by Extended Producer Responsibility (EPR) schemes. The facility implements Key Performance Indicators (KPIs) to
track performance or attainment of applicable recovery rates.
</t>
    </r>
    <r>
      <rPr>
        <b/>
        <sz val="11"/>
        <color theme="1"/>
        <rFont val="IBM Plex Sans"/>
        <family val="2"/>
      </rPr>
      <t xml:space="preserve">Proper management of waste
</t>
    </r>
    <r>
      <rPr>
        <sz val="11"/>
        <color theme="1"/>
        <rFont val="IBM Plex Sans"/>
        <family val="2"/>
      </rPr>
      <t xml:space="preserve">
The facility recovering non-hazardous waste has implemented all of the following:
i) A waste characterization procedure and a strict waste acceptance procedure regarding the quality of incoming waste,
ii) A tracking system and inventory aiming to track the location and quantity of waste in the plant,
iii) An output quality management system so as to ensure that the output of the waste treatment is in line with applicable quality requirements or standards, using for example existing EN or ISO standards,
iv) The relevant waste segregation measures or procedures to ensure that waste is kept separated depending on its properties in order to enable easier and environmentally safer storage and treatment, and 
v) The facility has installed the sorting and material recovery technology and process which is specific for the waste stream it processes in order to optimize the quality and quantity of secondary raw materials.
For material recovery facilities recovering co-mingled packaging waste, the activity uses advanced sorting technologies such as optical separation by near-infrared spectroscopy or Xray systems, density separation, magnetic separation, size separation to recover major
material fractions (e.g. paper and cardboard, polymers by type, multi-layered packaging, ferrous and non-ferrous metals).
</t>
    </r>
    <r>
      <rPr>
        <b/>
        <sz val="11"/>
        <color theme="1"/>
        <rFont val="IBM Plex Sans"/>
        <family val="2"/>
      </rPr>
      <t>Quality of secondary raw materials</t>
    </r>
    <r>
      <rPr>
        <sz val="11"/>
        <color theme="1"/>
        <rFont val="IBM Plex Sans"/>
        <family val="2"/>
      </rPr>
      <t xml:space="preserve">
The activity converts or enables the conversion of waste into secondary raw materials that are
suitable for the substitution of virgin materials in production processes.</t>
    </r>
  </si>
  <si>
    <r>
      <rPr>
        <b/>
        <sz val="11"/>
        <color theme="1"/>
        <rFont val="IBM Plex Sans"/>
        <family val="2"/>
      </rPr>
      <t>13.5 Recovery of bio-waste by anaerobic digestion and/or composting</t>
    </r>
    <r>
      <rPr>
        <sz val="11"/>
        <color theme="1"/>
        <rFont val="IBM Plex Sans"/>
        <family val="2"/>
      </rPr>
      <t xml:space="preserve">
The feedstock of the activity is source segregated bio-waste from separate collection.
The bio-waste includes also packaging compliant with EN 13432: 2002 and plastics compliant
with EN 14995: 2006.
The activity produces compost or digestate complying with the Regulation (EU) 2019/1009, in
particular Annex II on the Component Material Categories, referring specifically to (CMC) 3
(Compost) and 5 (Digestate other than fresh crop digestate) or national rules on fertilisers or
soil improvers for agricultural use, with equal or stricter requirements compared to those of
Regulation 2019/1009.
“Quality assurance of the production process” is guaranteed by using Module D1 foreseen by
Regulation (EU) 2019/1009.
Compost and digestate complying the above Regulation (EU) 2019/1009 or equivalent national
rules cannot be landfilled.In case the anaerobic digestion is installed, the produced biogas, that cannot be less than 110
m3 per 1 tonne of bio-waste, is used directly for the generation of electricity or heat, or
upgraded to bio-methane for injection in the natural gas grid, or used as vehicle fuel or as
feedstock in chemical industry. </t>
    </r>
  </si>
  <si>
    <t>5.9 Material recovery from non-hazardous waste (EO1, EO2)</t>
  </si>
  <si>
    <t>13.8 Sorting and material recovery of non-hazardous waste (EO4)</t>
  </si>
  <si>
    <t>13.5 Recovery of bio-waste by anaerobic digestion and/or composting (EO4)</t>
  </si>
  <si>
    <t>5.7 Anaerobic digestion of bio-waste (EO1, EO2)</t>
  </si>
  <si>
    <t>Likely aligned with EO1 (5.7)</t>
  </si>
  <si>
    <r>
      <rPr>
        <b/>
        <sz val="11"/>
        <color theme="1"/>
        <rFont val="IBM Plex Sans"/>
        <family val="2"/>
      </rPr>
      <t>13.6 Remediation of legally non-conforming landsfills and abandoned or illegal waste dumps</t>
    </r>
    <r>
      <rPr>
        <sz val="11"/>
        <color theme="1"/>
        <rFont val="IBM Plex Sans"/>
        <family val="2"/>
      </rPr>
      <t xml:space="preserve">
The activity substantially contributes to pollution prevention and control where all the following
criteria are met (cumulatively):
1. The remediation of the landfill is not undertaken as an obligation to comply with the EU Directive on environmental liability (2004/35/CE) or equivalent international and national
legislation that apply the polluter-pays-principle to the remediation of environmental pollution caused by economic activities
2. The remediation activity is prepared and conducted in line with best industry practice and including all of the following elements:
a. The landfill to be remediated has ceased operations and is not taking in further waste
b. Site-specific physical, chemical and/or microbiological data collection and analysis in line with best industry practice and best available techniques to confirm the exact
location, type and extension of the landfill and define the sources, types and magnitude of pollution originating from it as well as the risks to human health and the environment. The results of such investigations are used to evaluate the remedial options.
c. The remedial options are analysed based on Annex II of EU Directive 2004/35/CE and EU Directive 1999/31/EC (as amended), in particular its Annex I and III (or
equivalent) and defined in a landfill remediation project, including monitoring requirements
d. The landfill remediation project is approved by the competent authority and consulted with local stakeholders
e. Any hazardous waste extracted or otherwise produced by the remediation activity is subject to appropriate collection, transports, treatment, recovery and/or disposal
by an authorized operator, in accordance with legal requirements;
f. Soil and groundwater remediation methods based exclusively on reducing pollutant concentrations through dilution or watering down are not considered acceptable.
g. A control and monitoring plan is implemented as part of the landfill remediation project to assess and verify the desired outcome of the proposed remediation
measures for at least [10] years
3. As a result of the landfill remediation project:
a. The generation of pollutants and other nuisances from the remediated landfill are significantly reduced so that they no longer pose any significant risk of adversely
affect human health
b. Relevant pollutants in soils and (ground)water are removed, controlled, contained and/or diminished using mechanical, chemical, biological or other methods so that
the contaminated area (land, water body or other), taking into account its use at the time of the damage or approved future use of the area, no longer poses any significant risk of adversely affecting human health
4. The level of depollution and pollution prevention and control to be achieved under 3a. and
b. above are defined by:
a. National regulatory standards OR, where these standards are not available,
b. A risk-assessment taking into account the characteristic and the extent of the impacted area (land, water body or other), the type, properties (persistence,
mobility and toxicity) and concentration of the substances, preparations, organisms or micro- organisms, possible migration pathways and the probability of
dispersion.</t>
    </r>
  </si>
  <si>
    <t>13.6 Remediation of legally non-conforming landsfills and abandoned or illegal waste dumps (EO4)</t>
  </si>
  <si>
    <t>5.10 Landfill gas capture and utilisation (EO1, EO2)</t>
  </si>
  <si>
    <t>Likely aligned with EO1 (5.10)</t>
  </si>
  <si>
    <r>
      <rPr>
        <b/>
        <sz val="11"/>
        <color theme="1"/>
        <rFont val="IBM Plex Sans"/>
        <family val="2"/>
      </rPr>
      <t>6.4. Operation of personal mobility devices, cycle logistics</t>
    </r>
    <r>
      <rPr>
        <sz val="11"/>
        <color theme="1"/>
        <rFont val="IBM Plex Sans"/>
        <family val="2"/>
      </rPr>
      <t xml:space="preserve">
1. The propulsion of personal mobility devices comes from the physical activity of the user, from a zero-emissions motor, or a mix of zero-emissions motor and physical activity.
2. The personal mobility devices are allowed to be operated on the same public infrastructure as bikes or pedestrians</t>
    </r>
  </si>
  <si>
    <t>6.4 Operation of personal mobility devices (EO1, EO2)</t>
  </si>
  <si>
    <t>6.13. Infrastructure for personal mobility, cycle logistics (EO1, EO2)</t>
  </si>
  <si>
    <t>6.15 Infrastructure enabling low-carbon road transport (EO1)</t>
  </si>
  <si>
    <r>
      <rPr>
        <b/>
        <sz val="11"/>
        <color theme="1"/>
        <rFont val="IBM Plex Sans"/>
        <family val="2"/>
      </rPr>
      <t xml:space="preserve">6.5 Transport by motorbikes, passenger cars and light commercial vehicles
</t>
    </r>
    <r>
      <rPr>
        <sz val="11"/>
        <color theme="1"/>
        <rFont val="IBM Plex Sans"/>
        <family val="2"/>
      </rPr>
      <t xml:space="preserve">
The activity complies with the following criteria:
a.  for vehicles of category M1 and N1:
(i) until 31 December 2025, specific emissions of CO2, as defined in Article 3(1), point (h), of Regulation (EU) 2019/631, are lower than 50gCO2/km (low- and zero-emission light-duty vehicles);
(ii) from 1 January 2026, specific emissions of CO2, as defined in Article 3(1), point (h), of Regulation (EU) 2019/631, are zero.
b. for vehicles of category L, the tailpipe CO2 emissions equal to 0g CO2e/km calculated in accordance with the emission test laid down in Regulation (EU) 168/2013</t>
    </r>
  </si>
  <si>
    <r>
      <rPr>
        <b/>
        <sz val="11"/>
        <color theme="1"/>
        <rFont val="IBM Plex Sans"/>
        <family val="2"/>
      </rPr>
      <t xml:space="preserve">8.8 Transport by motorbikes, passenger cars and light commercial vehicles
</t>
    </r>
    <r>
      <rPr>
        <sz val="11"/>
        <color theme="1"/>
        <rFont val="IBM Plex Sans"/>
        <family val="2"/>
      </rPr>
      <t>1. The activity complies with one or more of the following criteria for air pollution:
a) zero tailpipe emissions (coherently with the Climate Mitigation SC) for all three types of vehicles (M, N, L), or any time sooner, if feasible in terms of technology and economy;
b) until 31 December 2025:
- For M &amp; N category : up to (50%-80%)* of applicable real driving emission (RDE)
limits laid down in Annex I to Regulation (EC) No 715/2007 (Euro 5 and Euro 6), or its successor.
2. The activity complies with one or more of the following criteria for noise pollution:
a) vehicles (M, N) with silencing systems compliant with dB level set in EU reg. 540/2014;
b) For road vehicles of categories M and N, tyres comply with at least X dB less than
the limit value LV (X between -6dB and -3dB) as set in part C of Annex II, EU reg. 661/2009
c) L vehicle category (mopeds, motorbikes, tri-cycles and quadricycles)– Noise For L category vehicles, the Sound-level limits as set in Reg. 168/2013, under Annex VI (D)
for Euro 4 sound level (dB(A)) reduced by 2 dB.</t>
    </r>
  </si>
  <si>
    <t>6.3 Urban, suburban and road passenger transport (EO1, EO2)</t>
  </si>
  <si>
    <t>6.5 Transport by motorbikes, passenger cars and light commercial vehicles (EO1, EO2)</t>
  </si>
  <si>
    <t>6.6 Freight transport services by road (EO1, EO2)</t>
  </si>
  <si>
    <t>8.7 Urban and suburban passenger land public transport (EO5)</t>
  </si>
  <si>
    <t>8.8 Transport by motorbikes, passenger cars and light commercial vehicles (EO5)</t>
  </si>
  <si>
    <t>6.15 Infrastructure enabling low-carbon road transport and public transport (EO1)</t>
  </si>
  <si>
    <r>
      <t xml:space="preserve">8.2 Sea and coastal passenger water transport
</t>
    </r>
    <r>
      <rPr>
        <sz val="11"/>
        <color theme="1"/>
        <rFont val="IBM Plex Sans"/>
        <family val="2"/>
      </rPr>
      <t xml:space="preserve">1.The activity complies with either one of the following criteria for air pollution:
a) Zero direct emissions (exhaust stack ) fleet SOx, NOx, PM
b) Until 31st December 2025 vessels are compliant with the general requirements of MARPOL Annex VI for Emission Control Areas (ECA) for SOx, NOx and PM regardless of the area of operation and having zero direct emission technology at berth.
2.The activity complies with one or more of the following criteria for oil pollution:
a) Vessels that operate at less than 12 miles from shore commit to a zero oily residue discharge from bilge water, stern tube/propeller shaft oil leakage and other oily wash water. Vessels are equipped with specific treatment systems to process bilge water down to 0 ppm and seawater stern tube lubrication systems.
b) Vessels that operate more than 12 miles from the shore are equipped with IBTS (Integrated Bilge Water Treatment System) meeting the requirements of regulation 14 of the MARPOL Annex I and with real-time discharge quality monitoring system. The quality of the discharged bilge water must meet the threshold of 5 ppm oil in the water without dilution.
3.The activity complies with one or more of the following criteria for water pollution:
a) Vessels that operate at less than 12 miles from shore commit to a zero discharge of any kind of wastewater (grey and black water). Vessels are equipped with wastewater retention tanks and sewage collection systems to be emptied during stopovers in ports' terminals.
b) Vessels that operate beyond 12 miles from shore are equipped with on board treatments’ systems approved by the Administration in accordance with regulation ANNEX 22 RESOLUTION MEPC.227(64) (2012 Guidelines on Implementation of Effluent Standards and Performance Tests for Sewage Treatment Plants) developed for Special Areas, irrespective if they operate within or outside of the Special Area
under Annex IV. All waste waters to be treated and discharged only after treatment and only beyond 12 miles from the shore.
4.The activity complies with either one of the following criteria for underwater noise pollution:
a) Vessels must implement IMO recommendations from IMO MEPC.1/Circ.833: Guidelines for the Reduction of Underwater Noise from Commercial Shipping to Address Adverse Impacts on Marine Life with proper detailed measures based on the
three primary sources of underwater noise, namely on propellers, hull form, on-board machinery, and various operational and maintenance recommendations such as hull
cleaning.
b) Vessels should be equipped with silencers or other quietening systems.
AND
5.The activity complies with ALL following operational requirements :
a) ISO 14001 standard certification must be required to verify correct operation of abatement technologies on board and legal compliance;
b) The operator has established strict procedures and ensures regular maintenance and continuous training on operation, maintenance and verifications of Integrated Bilge
Water Treatment and Monitoring System systems.
c) The operator commits to an overflow STP plan to ensure untreated or partially treated sewage is not directed into the bilge or ballast systems.
d) The operator commits to Zero discharge in Marine Protected Areas regardless of the bylaws set in specific MPAs.
6) Activity is not related to purchase, financing, chartering (with or without crew) and operation of cruise ships and Super Yachts (over 24 meters long). </t>
    </r>
  </si>
  <si>
    <r>
      <rPr>
        <b/>
        <sz val="11"/>
        <color theme="1"/>
        <rFont val="IBM Plex Sans"/>
        <family val="2"/>
      </rPr>
      <t>6.11 Sea and coastal passenger water transport</t>
    </r>
    <r>
      <rPr>
        <sz val="11"/>
        <color theme="1"/>
        <rFont val="IBM Plex Sans"/>
        <family val="2"/>
      </rPr>
      <t xml:space="preserve">
The activity complies with one or more of the following criteria:
1. the vessels have zero direct (tailpipe) CO2 emissions;
2. where technologically and economically not feasible to comply with the criterion in point (a), until 31 December 2025, hybrid and dual fuel vessels derive at least 25% of their energy from zero direct (tailpipe) CO2 emission fuels or plug-in power for their normal operation at sea and in ports; (..)</t>
    </r>
  </si>
  <si>
    <t>8.2 Sea and coastal passenger water transport (EO5)</t>
  </si>
  <si>
    <t>6.11 Sea and coastal passenger water transport (EO1, EO2)</t>
  </si>
  <si>
    <r>
      <rPr>
        <b/>
        <sz val="11"/>
        <color theme="1"/>
        <rFont val="IBM Plex Sans"/>
        <family val="2"/>
      </rPr>
      <t>7.4. Installation, maintenance and repair of charging stations for electric vehicles in buildings (and parking spaces attached to buildings)</t>
    </r>
    <r>
      <rPr>
        <sz val="11"/>
        <color theme="1"/>
        <rFont val="IBM Plex Sans"/>
        <family val="2"/>
      </rPr>
      <t xml:space="preserve">
Installation, maintenance or repair of charging stations for electric vehicles.</t>
    </r>
  </si>
  <si>
    <t>7.4. Installation, maintenance and repair of charging stations for electric vehicles in buildings (and parking spaces attached to buildings) (EO1, EO2)</t>
  </si>
  <si>
    <r>
      <rPr>
        <b/>
        <sz val="11"/>
        <color theme="1"/>
        <rFont val="IBM Plex Sans"/>
        <family val="2"/>
      </rPr>
      <t>6.15 Infrastructure enabling low-carbon road transport</t>
    </r>
    <r>
      <rPr>
        <sz val="11"/>
        <color theme="1"/>
        <rFont val="IBM Plex Sans"/>
        <family val="2"/>
      </rPr>
      <t xml:space="preserve">
1. The activity complies with one or more of the following criteria:
a. the infrastructure is dedicated to the operation of vehicles with zero tailpipe CO2 emissions: electric charging points, electricity grid connection upgrades, hydrogen fuelling stations or electric road systems (ERS);
b. the infrastructure and installations are dedicated to transhipping freight between the modes: terminal infrastructure and superstructures for loading, unloading and transhipment of goods;
c. the infrastructure and installations are dedicated to urban and suburban public passenger transport, including associated signalling systems for metro, tram and rail systems.
2. The infrastructure is not dedicated to the transport or storage of fossil fuels.</t>
    </r>
  </si>
  <si>
    <t>Aligned with EO1 (6.15 and 7.4)</t>
  </si>
  <si>
    <t>6.16 Infrastructure enabling low-carbon water transport (EO1, EO2)</t>
  </si>
  <si>
    <t>Likely aligned with EO1</t>
  </si>
  <si>
    <r>
      <rPr>
        <b/>
        <sz val="11"/>
        <color theme="1"/>
        <rFont val="IBM Plex Sans"/>
        <family val="2"/>
      </rPr>
      <t>4.8 Electricity generation from bioenergy</t>
    </r>
    <r>
      <rPr>
        <sz val="11"/>
        <color theme="1"/>
        <rFont val="IBM Plex Sans"/>
        <family val="2"/>
      </rPr>
      <t xml:space="preserve">
1. Agricultural biomass used in the activity complies with the criteria laid down in Article 29, paragraphs 2 to 5, of Directive (EU) 2018/2001. Forest biomass used in the activity complies with the criteria laid down in Article 29, paragraphs 6 and 7, of that Directive.
2. The greenhouse gas emission savings from the use of biomass are at least 80 % in relation to the GHG saving methodology and the relative fossil fuel comparator set out in Annex VI to Directive (EU) 2018/2001.
3. Where the installations rely on anaerobic digestion of organic material, the production of the digestate meets the criteria in Sections 5.6 and criteria 1 and 2 of Section 5.7 of this Annex, as applicable.
4. Points 1 and 2 do not apply to electricity generation installations with a total rated thermal input below 2 MW and using gaseous biomass fuels.
5. For electricity generation installations with a total rated thermal input from 50 to 100 MW, the activity applies high-efficiency cogeneration technology, or, for electricity-only installations, the activity meets an energy efficiency level associated with the best available techniques </t>
    </r>
    <r>
      <rPr>
        <sz val="11"/>
        <rFont val="IBM Plex Sans"/>
        <family val="2"/>
      </rPr>
      <t>(BAT-AEL) ranges set out in the latest relevant best available techniques (BAT)
conclusions, including the best available techniques (BAT) conclusions for large combustion plants.</t>
    </r>
    <r>
      <rPr>
        <sz val="11"/>
        <color theme="1"/>
        <rFont val="IBM Plex Sans"/>
        <family val="2"/>
      </rPr>
      <t xml:space="preserve">
6. For electricity generation installations with a total rated thermal input above 100 MW, the activity complies with one or more of the following criteria: (a) attain electrical efficiency of at least 36 %;
(b) generate highly efficient CHP (combined heat and power) as referred to in Directive
2012/27/EU of the European Parliament and of the Council;
</t>
    </r>
    <r>
      <rPr>
        <sz val="11"/>
        <rFont val="IBM Plex Sans"/>
        <family val="2"/>
      </rPr>
      <t xml:space="preserve">(c) use carbon capture and storage technology. Where the CO2 that would otherwise be emitted from the electricity generation process is captured for the purpose of underground storage, the CO2 is transported and stored underground in accordance
with the technical screening criteria set out in Sections 5.11 and 5.12, respectively, of this Annex. </t>
    </r>
  </si>
  <si>
    <r>
      <rPr>
        <b/>
        <sz val="11"/>
        <color theme="1"/>
        <rFont val="IBM Plex Sans"/>
        <family val="2"/>
      </rPr>
      <t>4.8 Electricity generation from bioenergy</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scenarios(270)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reports(271), scientific peer-reviewed publications and open source(272) or paying models.
4. The adaptation solutions implemented:
do not adversely affect the adaptation efforts or the level of resilience to physical climate risks of other people, of nature, of cultural heritage, of assets and of other economic activities;
favour nature-based solutions(273) or rely on blue or green infrastructure(274)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</si>
  <si>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4.13 Manufacture of biogas and biofuels for use in transport and of bioliquids</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scenarios(303)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reports(304), scientific peer-reviewed publications and open source(305) or paying models.
4. The adaptation solutions implemented:
do not adversely affect the adaptation efforts or the level of resilience to physical climate risks of other people, of nature, of cultural heritage, of assets and of other economic activities;
favour nature-based solutions(306) or rely on blue or green infrastructure(307)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</si>
  <si>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t>4.8 Electricity generation from bioenergy (EO1, EO2)</t>
  </si>
  <si>
    <t>3.11 Electricity generation from biogas (EO5)</t>
  </si>
  <si>
    <t>3.2 Electricity generation from bioenergy for protection and restoration of biodiversity and ecosystems (EO6)</t>
  </si>
  <si>
    <r>
      <rPr>
        <b/>
        <sz val="11"/>
        <color theme="1"/>
        <rFont val="IBM Plex Sans"/>
        <family val="2"/>
      </rPr>
      <t xml:space="preserve">4.13 Manufacture of biogas and biofuels for use in transport and of bioliquids
</t>
    </r>
    <r>
      <rPr>
        <sz val="11"/>
        <color theme="1"/>
        <rFont val="IBM Plex Sans"/>
        <family val="2"/>
      </rPr>
      <t xml:space="preserve">
(1) Agricultural biomass used in the activity for the manufacture of biogas or biofuels for use in transport and for the manufacture of bioliquids complies with the criteria laid down in Article 29, paragraphs 2 to 5, of Directive (EU) 2018/2001. Forest biomass used in the activity for the manufacture of biogas or biofuels for use in transport and for the manufacture of bioliquids complies with the criteria laid down in Article 29, paragraphs 6 and 7, of that Directive. Food-and feed crops are not used in the activity for the manufacture of biofuels for use in transport and for the manufacture of bioliquids. 
(2) The greenhouse gas emission savings from the manufacture of biofuels and biogas for use in transport are at least 65 % in relation to the GHG saving methodology and the relative fossil fuel comparator set out in Annex V to Directive (EU) 2018/2001.
(3) Where the manufacture of biogas relies on anaerobic digestion of organic material, the production of the digestate meets the criteria in Sections 5.6 and criteria 1 and 2 of Section 5.7 of this Annex, as applicable.</t>
    </r>
  </si>
  <si>
    <r>
      <rPr>
        <b/>
        <sz val="11"/>
        <color theme="1"/>
        <rFont val="IBM Plex Sans"/>
        <family val="2"/>
      </rPr>
      <t xml:space="preserve">4.22 Production of heat/cool from geothermal energy
</t>
    </r>
    <r>
      <rPr>
        <sz val="11"/>
        <color theme="1"/>
        <rFont val="IBM Plex Sans"/>
        <family val="2"/>
      </rPr>
      <t xml:space="preserve">
The life-cycle GHG emissions from the generation of electricity from geothermal energy are lower than 100gCO2e/kWh. Life-cycle GHG emissions are calculated based on project-specific data, where available, using Commission Recommendation 2013/179/EU or, alternatively, using ISO 14067:2018 or ISO 14064-1:2018. Quantified life-cycle GHG emissions are verified by an independent third party.</t>
    </r>
  </si>
  <si>
    <t>4.13 Manufacture of biogas and biofuels for use in transport and of bioliquids (EO1, EO2)</t>
  </si>
  <si>
    <t>3.16 Power from cogeneration of heat/cool and power from biogas (EO5)</t>
  </si>
  <si>
    <t>4.22 Production of heat/cool from geothermal energy (EO1, EO2)</t>
  </si>
  <si>
    <r>
      <rPr>
        <b/>
        <sz val="11"/>
        <color theme="1"/>
        <rFont val="IBM Plex Sans"/>
        <family val="2"/>
      </rPr>
      <t xml:space="preserve">4.18  Cogeneration of heat/cool and power from geothermal energy
</t>
    </r>
    <r>
      <rPr>
        <sz val="11"/>
        <color theme="1"/>
        <rFont val="IBM Plex Sans"/>
        <family val="2"/>
      </rPr>
      <t xml:space="preserve">
The life-cycle GHG emissions from the combined generation of heat/cool and power  from geothermal energy are lower than 100gCO2e per 1 kWh of energy output from the combined generation. Life-cycle GHG emissions are calculated based on project-specific data, where available, using Commission Recommendation 2013/179/EU or, alternatively, using ISO 14067:2018 or ISO 14064-1:2018. Quantified life-cycle GHG emissions are verified by an independent third party</t>
    </r>
  </si>
  <si>
    <r>
      <rPr>
        <b/>
        <sz val="11"/>
        <color theme="1"/>
        <rFont val="IBM Plex Sans"/>
        <family val="2"/>
      </rPr>
      <t>4.18  Cogeneration of heat/cool and power from geothermal energy</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scenarios(329)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reports(330), scientific peer-reviewed publications and open source(331) or paying models.
4. The adaptation solutions implemented:
do not adversely affect the adaptation efforts or the level of resilience to physical climate risks of other people, of nature, of cultural heritage, of assets and of other economic activities;
favour nature-based solutions(332) or rely on blue or green infrastructure(333)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</si>
  <si>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t>3.13 Power from cogeneration of heat/cool and power from geothermal energy (EO5)</t>
  </si>
  <si>
    <t>4.18  Cogeneration of heat/cool and power from geothermal energy (EO1, EO2)</t>
  </si>
  <si>
    <t>Likely aligned with EO1 (4.22 and 4.18)</t>
  </si>
  <si>
    <r>
      <rPr>
        <b/>
        <sz val="11"/>
        <color theme="1"/>
        <rFont val="IBM Plex Sans"/>
        <family val="2"/>
      </rPr>
      <t xml:space="preserve">4.1 Electricity generation using solar photovoltaic technology
</t>
    </r>
    <r>
      <rPr>
        <sz val="11"/>
        <color theme="1"/>
        <rFont val="IBM Plex Sans"/>
        <family val="2"/>
      </rPr>
      <t xml:space="preserve">
The activity generates electricity using solar PV technology.</t>
    </r>
  </si>
  <si>
    <t>4.1 Electricity generation using solar photovoltaic technology (EO1, EO2)</t>
  </si>
  <si>
    <t>3.3 Electricity generation using solar photovoltaic technology (EO5)</t>
  </si>
  <si>
    <t>4.2 Electricity generation using concentrated solar power (CSP) technology (EO1, EO2)</t>
  </si>
  <si>
    <r>
      <rPr>
        <b/>
        <sz val="11"/>
        <color theme="1"/>
        <rFont val="IBM Plex Sans"/>
        <family val="2"/>
      </rPr>
      <t>4.2 Electricity generation using concentrated solar power (CSP) technology</t>
    </r>
    <r>
      <rPr>
        <sz val="11"/>
        <color theme="1"/>
        <rFont val="IBM Plex Sans"/>
        <family val="2"/>
      </rPr>
      <t xml:space="preserve">
The activity generates electricity using CSP technology.</t>
    </r>
  </si>
  <si>
    <t>3.4 Electricity generation using concentrated solar power (CSP) technology (EO5)</t>
  </si>
  <si>
    <r>
      <rPr>
        <b/>
        <sz val="11"/>
        <color theme="1"/>
        <rFont val="IBM Plex Sans"/>
        <family val="2"/>
      </rPr>
      <t>4.17 Cogeneration of heat/cool and power from solar energy</t>
    </r>
    <r>
      <rPr>
        <sz val="11"/>
        <color theme="1"/>
        <rFont val="IBM Plex Sans"/>
        <family val="2"/>
      </rPr>
      <t xml:space="preserve">
The activity consists in the cogeneration of electricity and heat/cool from solar energy</t>
    </r>
  </si>
  <si>
    <t>4.17 Cogeneration of heat/cool and power from solar energy (EO1, EO2)</t>
  </si>
  <si>
    <t>3.12 Power from cogeneration of heat/cool and power from solar energy  (EO5)</t>
  </si>
  <si>
    <r>
      <rPr>
        <b/>
        <sz val="11"/>
        <color theme="1"/>
        <rFont val="IBM Plex Sans"/>
        <family val="2"/>
      </rPr>
      <t>4.21 Production of heat/cool from solar thermal heating</t>
    </r>
    <r>
      <rPr>
        <sz val="11"/>
        <color theme="1"/>
        <rFont val="IBM Plex Sans"/>
        <family val="2"/>
      </rPr>
      <t xml:space="preserve">
The activity produces heat/cool using solar thermal heating.</t>
    </r>
  </si>
  <si>
    <t>4.21 Production of heat/cool from solar thermal heating (EO1, EO2)</t>
  </si>
  <si>
    <t>Aligned with EO1 (4.1, 4.2, 4,17 and 4.21)</t>
  </si>
  <si>
    <r>
      <rPr>
        <b/>
        <sz val="11"/>
        <color theme="1"/>
        <rFont val="IBM Plex Sans"/>
        <family val="2"/>
      </rPr>
      <t>4.24 Production of heat/cool from bioenergy</t>
    </r>
    <r>
      <rPr>
        <sz val="11"/>
        <color theme="1"/>
        <rFont val="IBM Plex Sans"/>
        <family val="2"/>
      </rPr>
      <t xml:space="preserve">
1. Agricultural biomass used in the activity for the production of heat and cool complies with the criteria laid down in Article 29, paragraphs 2 to 5, of Directive (EU) 2018/2001. Forest biomass used in the activity complies with the criteria laid down in Article 29, paragraphs 6 and 7, of that Directive.
2. The greenhouse gas emission savings from the use of biomass are at least 80 % in relation to the GHG emission saving methodology and relative fossil fuel comparator set out in Annex VI to Directive (EU) 2018/2001.
3. Where the installations rely on anaerobic digestion of organic material, the production of the digestate meets the criteria in Sections 5.6 and criteria 1 and 2 of Section 5.7 of this Annex, as applicable.
4. Points 1 and 2 do not apply to heat generation installations with a total rated thermal input below 2 MW and using gaseous biomass fuels.</t>
    </r>
  </si>
  <si>
    <t>4.24 Production of heat/cool from bioenergy (EO1, EO2)</t>
  </si>
  <si>
    <r>
      <rPr>
        <b/>
        <sz val="11"/>
        <color theme="1"/>
        <rFont val="IBM Plex Sans"/>
        <family val="2"/>
      </rPr>
      <t>4.20 Cogeneration of heat/cool and power from bioenergy</t>
    </r>
    <r>
      <rPr>
        <sz val="11"/>
        <color theme="1"/>
        <rFont val="IBM Plex Sans"/>
        <family val="2"/>
      </rPr>
      <t xml:space="preserve">
1. Agricultural biomass used in the activity complies with the criteria laid down in Article 29, paragraphs 2 to 5, of Directive (EU) 2018/2001. Forest biomass used in the activity complies with the criteria laid down in Article 29, paragraphs 6 and 7 of that Directive.
2. The greenhouse gas emission savings from the use of biomass in cogeneration installations are at least 80 % in relation to the GHG emission saving methodology and fossil fuel comparator set out in Annex VI to Directive (EU) 2018/2001.
3. Where the cogeneration installations rely on anaerobic digestion of organic material, the production of the digestate meets the criteria in Sections 5.6 and criteria 1 and 2 of Section 5.7 of this Annex, as applicable.
4. Points 1 and 2 do not apply to co-generation installations with a total rated thermal input below 2 MW and using gaseous biomass fuels.</t>
    </r>
  </si>
  <si>
    <r>
      <rPr>
        <b/>
        <sz val="11"/>
        <color theme="1"/>
        <rFont val="IBM Plex Sans"/>
        <family val="2"/>
      </rPr>
      <t>4.20 Cogeneration of heat/cool and power from bioenergy</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scenarios(340)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reports(341), scientific peer-reviewed publications and open source(342) or paying models.
4. The adaptation solutions implemented:
do not adversely affect the adaptation efforts or the level of resilience to physical climate risks of other people, of nature, of cultural heritage, of assets and of other economic activities;
favour nature-based solutions(343) or rely on blue or green infrastructure(344)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</si>
  <si>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t>4.20 Cogeneration of heat/cool and power from bioenergy (EO1, EO2)</t>
  </si>
  <si>
    <t>4.10 Storage of electricity EO1, EO2)</t>
  </si>
  <si>
    <r>
      <rPr>
        <b/>
        <sz val="11"/>
        <color theme="1"/>
        <rFont val="IBM Plex Sans"/>
        <family val="2"/>
      </rPr>
      <t xml:space="preserve">4.11 Storage of thermal energy
</t>
    </r>
    <r>
      <rPr>
        <sz val="11"/>
        <color theme="1"/>
        <rFont val="IBM Plex Sans"/>
        <family val="2"/>
      </rPr>
      <t xml:space="preserve">
The activity stores thermal energy, including Underground Thermal Energy Storage (UTES) or Aquifer Thermal Energy Storage (ATES)</t>
    </r>
  </si>
  <si>
    <t>4.11 Storage of thermal energy (EO1, EO2)</t>
  </si>
  <si>
    <r>
      <rPr>
        <b/>
        <sz val="11"/>
        <color theme="1"/>
        <rFont val="IBM Plex Sans"/>
        <family val="2"/>
      </rPr>
      <t>4.12 Storage of hydrogen</t>
    </r>
    <r>
      <rPr>
        <sz val="11"/>
        <color theme="1"/>
        <rFont val="IBM Plex Sans"/>
        <family val="2"/>
      </rPr>
      <t xml:space="preserve">
The activity is one of the following:
(a) construction of hydrogen storage facilities.
(b) conversion of existing underground gas storage facilities into storage facilities dedicated to hydrogen-storage;
(c) operation of hydrogen storage facilities where the hydrogen stored in the facility
meets the criteria for manufacture of hydrogen set out in Section 3.10. of this Annex.</t>
    </r>
  </si>
  <si>
    <t>4.12 Storage of hydrogen (EO1, EO2)</t>
  </si>
  <si>
    <r>
      <rPr>
        <b/>
        <sz val="11"/>
        <color theme="1"/>
        <rFont val="IBM Plex Sans"/>
        <family val="2"/>
      </rPr>
      <t xml:space="preserve">4.9 Transmission and distribution of electricity
</t>
    </r>
    <r>
      <rPr>
        <sz val="11"/>
        <color theme="1"/>
        <rFont val="IBM Plex Sans"/>
        <family val="2"/>
      </rPr>
      <t xml:space="preserve">
The transmission and distribution infrastructure or equipment in the system is the
interconnected European system, i.e. the interconnected electricity system covering the interconnected control areas of Member States, Norway, Switzerland and the United Kingdom, and its subordinated systems.</t>
    </r>
  </si>
  <si>
    <r>
      <rPr>
        <b/>
        <sz val="11"/>
        <color theme="1"/>
        <rFont val="IBM Plex Sans"/>
        <family val="2"/>
      </rPr>
      <t xml:space="preserve">4.9 Transmission and distribution of electricity
</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scenarios(279)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reports(280), scientific peer-reviewed publications and open source(281) or paying models.
4. The adaptation solutions implemented:
do not adversely affect the adaptation efforts or the level of resilience to physical climate risks of other people, of nature, of cultural heritage, of assets and of other economic activities;
favour nature-based solutions(282) or rely on blue or green infrastructure(283)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
Do no significant harm criteria  
Climate mitigation 
Circular economy 
Pollution prevention 
Biodiversity 
Minimum safeguards  </t>
    </r>
  </si>
  <si>
    <t>4.9 Transmission and distribution of electricity (EO1, EO2)</t>
  </si>
  <si>
    <t>4.15 District heating/cooling distribution (EO1, EO2)</t>
  </si>
  <si>
    <r>
      <rPr>
        <b/>
        <sz val="11"/>
        <color theme="1"/>
        <rFont val="IBM Plex Sans"/>
        <family val="2"/>
      </rPr>
      <t>7.3 Installation, maintenance and repair of energy efficiency equipment</t>
    </r>
    <r>
      <rPr>
        <sz val="11"/>
        <color theme="1"/>
        <rFont val="IBM Plex Sans"/>
        <family val="2"/>
      </rPr>
      <t xml:space="preserve">
The activity consists in of the following, provided that measures comply with mimimum requirements set for individual components and systems in the applicable national measures implementing the EPBD (Directive 2010/31/EU), and, where applicable, are rated in the highest two populated classes of energy efficiency in accordance with Regulation (EU) 2017/1369 and delegated acts adopted under that Regulation:
(a) addition of insulation to existing envelope components, such as external walls (including green walls), roofs (including green roofs), lofts, basements and ground floors (including measures to ensure air-tightness, measures to reduce the effects of thermal bridges and scaffolding) and products for the application of the insulation to the building envelope (including mechanical fixings and adhesive);
(b) replacement of existing windows with new energy efficient windows;
(c) replacement of existing external doors with new energy efficient doors;
(d) installation and replacement of energy efficient light sources;
(e) installation, replacement, maintenance of repair of heating, ventilation and air-conditioning (HVAC) and water heating systems, including equipment related to district heating services, with highly efficient technologies;
(f) installation of low water and energy using kitchen and sanitary water fittings which comply with technical specifications set out in Appendix D to this Annex and, in case of shower solutions, mixer showers, shower outlets and taps, have a max water flow of 6 L/min or less attested by an existing label in the Union market.</t>
    </r>
  </si>
  <si>
    <t>7.3 Installation, maintenance and repair of energy efficiency equipment (EO1, EO2)</t>
  </si>
  <si>
    <t>7.5. Installation, maintenance and repair of instruments and devices for measuring, regulation and controlling energy performance of buildings (EO1, EO2)</t>
  </si>
  <si>
    <t>Likely aligned with EO1 (7.3 and 7.5)</t>
  </si>
  <si>
    <t>7.2 Renovation of existing buildings (EO1, EO2)</t>
  </si>
  <si>
    <r>
      <rPr>
        <b/>
        <sz val="11"/>
        <color theme="1"/>
        <rFont val="IBM Plex Sans"/>
        <family val="2"/>
      </rPr>
      <t xml:space="preserve">5.1 Construction of new buildings and major renovations of buildings for the transition to a circular economy
</t>
    </r>
    <r>
      <rPr>
        <sz val="11"/>
        <color theme="1"/>
        <rFont val="IBM Plex Sans"/>
        <family val="2"/>
      </rPr>
      <t xml:space="preserve">
The activity complies with the following criteria:
1. At least 90 % (by weight) of the non-hazardous construction waste (excluding naturally occurring material referred to in category 17 05 04 in the European List of Waste established by Commission Decision 2000/532/EC479) generated on the construction
site is prepared for re-use or recycling.
2. A life cycle assessment of the entire building or of the renovation works has been calculated according to Level(s) and EN 15978, covering each stage in the life cycle and the results are disclosed to investors and clients on demand.
3. Construction designs and techniques support circularity and in particular demonstrate how they are designed to be more resource efficient, adaptable, flexible and easy to dismantle to enable reuse and recycling. This should be demonstrated with reference
to Level(s) indicators 2.3 (design for adaptability) and 2.4 (design for
deconstruction) at Level 2, in accordance with ISO 20887:2020, EN 15643, and EN 16309.
4. The asset contains at least 30% (by weight) of recycled content, re-used content, remanufactured content and/or by-products
- provided that this is in accordance with technical standards and;
- provided that the CO2 emissions generated through the production process and the transportation of the recycled or re-used material are not higher than the CO2 emissions generated through the production process and the transportation of virgin material.
5. The design promotes material and resource efficiency by following relevant national or international standards or best practice design guidance on material efficiency.
6. Components and materials used in the construction do not contain asbestos nor substances of very high concern as identified on the basis of the list of substances subject to authorisation set out in Annex XIV to Regulation (EC) No 1907/2006 of the European Parliament and of the Council unless authorised or exempted for the specific use through the appropriate processes in REACH. 
7. Digital tools that support preserving and extending service life and future adaptation and reuse have been deployed to produce, as a minimum:
- Detailed material specification records as part of a building information model / digital twin or in a separate schedule or material passport, covering at least the structural elements, facades and HVAC equipment.
- A maintenance schedule including a technical description of the building and its systems and a schedule for future maintenance.
- For buildings with floor area above 5000m2, an as-built computer model (digital twin).
All of the above should be held at the site or by the building owner and evidence disclosed to clients and investors on demand.</t>
    </r>
  </si>
  <si>
    <r>
      <rPr>
        <b/>
        <sz val="11"/>
        <color theme="1"/>
        <rFont val="IBM Plex Sans"/>
        <family val="2"/>
      </rPr>
      <t>5.2 Construction of new buildings and major renovations of buildings for protection and restoration of biodiversity and ecosystems</t>
    </r>
    <r>
      <rPr>
        <sz val="11"/>
        <color theme="1"/>
        <rFont val="IBM Plex Sans"/>
        <family val="2"/>
      </rPr>
      <t xml:space="preserve">
A substantial contribution to biodiversity is considered to have been made when both criteria A and B are met:
A)
A biodiversity strategy or biodiversity management plan for the site has been produced by a suitably qualified ecologist that respects the mitigation hierarchy and addresses, as a
minimum:
1. Measures taken to protect any species found on the site that are classified by the European and IUCN Red Lists400 as Vulnerable, Endangered or Critically Endangered, including, where appropriate; scheme redesign, relocation of works, changes to work
methods or timing, monitoring of species and habitat during and after works and any other measures deemed necessary by the suitably qualified ecologist.
2. An ex-ante assessment of the proposed design measures confirming that these will deliver biodiversity net gain, including a gain in number of native species. The implementation must also be confirmed by an ex-post assessment of the site.
3. Measures to mitigate impacts during the construction phase including phasing or timing of construction works to avoid destruction of active nests or disruption of breeding activities of native species and the attenuation of noise and vibration.
4. A plan for ongoing maintenance of green and biodiversity infrastructure included in the development.
5. Consideration for how the development contributes to the aims and objectives of relevant local, national, regional and international strategies for biodiversity and green infrastructure, including connecting the site to urban green infrastructure networks or
corridors, where these exist.
And all green infrastructure features have been designed and installed in line with appropriate best practice guidance (examples are listed in footnotes 429 and 431 below).
B)
- At least 60% of the external horizontal surface area (excluding surface area that is required for renewable energy sources in order to comply with mandatory local requirements), is
dedicated to natural habitat or biotopes (eg green roofs).
-At least 80% of all exposed horizonal surfaces on the site (including roofs) are permeable to water (including open water surfaces).
-Provision has been made of additional biodiversity infrastructure such as artificial, buildingintegrated nesting boxes for bats and birds and free-standing or building-integrated insect habitats (‘insect hotels’). As a minimum, one such feature must be provided per residential unit or per 100m2 of site for non-residential development.
Compliance may also be demonstrated through the application of a locally applicable Green Space Factor (GSF) method and the appropriate locally defined thresholds for the type of
development, provided these are not lower in overall ambition than the above thresholds.
Where not already included in the local Green Space Factor (GSF) method, provision must also be made of additional biodiversity infrastructure such as artificial, building-integrated or
free-standing nesting boxes for bats and birds and insect habitats (‘insect hotels’). As a minimum, one such feature must be provided per residential unit or per 100m2 of site for non-residential development.</t>
    </r>
  </si>
  <si>
    <t>5.1 Construction of new buildings and major renovations of buildings (EO4)</t>
  </si>
  <si>
    <t>5.2 Construction of new buildings and major renovations of buildings (EO6)</t>
  </si>
  <si>
    <t>No corresponding taxonomy actvity</t>
  </si>
  <si>
    <t>7.2. Renovation of existing buildings (EO2)</t>
  </si>
  <si>
    <r>
      <rPr>
        <b/>
        <sz val="11"/>
        <color theme="1"/>
        <rFont val="IBM Plex Sans"/>
        <family val="2"/>
      </rPr>
      <t>7.6 Installation, maintenance and repair of renewable energy technologies</t>
    </r>
    <r>
      <rPr>
        <sz val="11"/>
        <color theme="1"/>
        <rFont val="IBM Plex Sans"/>
        <family val="2"/>
      </rPr>
      <t xml:space="preserve">
The activity consists in one of the following individual measures, if installed on-site as technical building systems:
(a) installation, maintenance and repair of solar photovoltaic systems and the ancillary technical equipment;
(b) installation, maintenance and repair of solar hot water panels and the ancillary technical equipment;
(c) installation, maintenance, repair and upgrade of heat pumps contributing to the targets for renewable energy in heat and cool in accordance with Directive (EU) 2018/2001 and the ancillary technical equipment;
(d) installation, maintenance and repair of wind turbines and the ancillary technical equipment;
(e) installation, maintenance and repair of solar transpired collectors and the ancillary technical equipment;
(f) installation, maintenance and repair of thermal or electric energy storage units and the ancillary technical equipment;
(g) installation, maintenance and repair of high efficiency micro CHP (combined heat and power) plant; (h) installation, maintenance and repair of heat exchanger/recovery systems.</t>
    </r>
  </si>
  <si>
    <r>
      <rPr>
        <b/>
        <sz val="11"/>
        <color theme="1"/>
        <rFont val="IBM Plex Sans"/>
        <family val="2"/>
      </rPr>
      <t>7.6 Installation, maintenance and repair of renewable energy technologies</t>
    </r>
    <r>
      <rPr>
        <sz val="11"/>
        <color theme="1"/>
        <rFont val="IBM Plex Sans"/>
        <family val="2"/>
      </rPr>
      <t xml:space="preserve">
The activity consists in one of the following individual measures, if installed on-site as technical building systems: (...)
(f) installation, maintenance and repair of thermal or electric energy storage units and the ancillary technical equipment;
</t>
    </r>
  </si>
  <si>
    <r>
      <rPr>
        <b/>
        <sz val="11"/>
        <color theme="1"/>
        <rFont val="IBM Plex Sans"/>
        <family val="2"/>
      </rPr>
      <t>7.1 Construction of new buildings</t>
    </r>
    <r>
      <rPr>
        <sz val="11"/>
        <color theme="1"/>
        <rFont val="IBM Plex Sans"/>
        <family val="2"/>
      </rPr>
      <t xml:space="preserve">
Constructions of new buildings for which:
1. The Primary Energy Demand (PED), defining the energy performance of the building resulting from the construction, is at least 10 % lower than the threshold set for the nearly zero-energy building (NZEB) requirements in national measures implementing Directive 2010/31/EU of the European Parliament and of the Council. The energy performance is certified using an as built Energy Performance Certificate (EPC).
2. For buildings larger than 5000 m2, upon completion, the building resulting from the construction undergoes testing for air-tightness and thermal integrity, and any deviation in the levels of performance set at the design stage or defects in the building envelope are disclosed to investors and clients. As an alternative; where robust and traceable quality control processes are in place during the construction process this is acceptable as an alternative to thermal integrity testing.
3. For buildings larger than 5000 m2, the life cycle Global Warming Potential (GWP) of the building resulting from the construction has been calculated for each stage in the life cycle and is disclosed to investors and clients on demand.</t>
    </r>
  </si>
  <si>
    <t>7.1 Construction of new buildings (EO1, EO2)</t>
  </si>
  <si>
    <r>
      <t>Projects qualified under this criterion will be assessed individually against the</t>
    </r>
    <r>
      <rPr>
        <b/>
        <sz val="11"/>
        <color theme="1"/>
        <rFont val="IBM Plex Sans"/>
        <family val="2"/>
      </rPr>
      <t xml:space="preserve"> </t>
    </r>
    <r>
      <rPr>
        <sz val="11"/>
        <color theme="1"/>
        <rFont val="IBM Plex Sans"/>
        <family val="2"/>
      </rPr>
      <t>taxonomy.</t>
    </r>
  </si>
  <si>
    <t xml:space="preserve">We use different indicators and/or baselines, but believe our criteria are equivalent to those in the taxonomy. Further confirmation is needed in order to determine full alignment.  </t>
  </si>
  <si>
    <t xml:space="preserve">We have sufficient information to conclude that our criteria deviate from the taxonomy’s technical screening criteria. </t>
  </si>
  <si>
    <t xml:space="preserve">Projects qualified under KBN criteria vary in nature and must be assessed individually. </t>
  </si>
  <si>
    <t xml:space="preserve">There are no activities in the taxonomy that overlaps with this specific KBN criterion. </t>
  </si>
  <si>
    <t>Explanation</t>
  </si>
  <si>
    <r>
      <rPr>
        <b/>
        <sz val="11"/>
        <color theme="1"/>
        <rFont val="IBM Plex Sans"/>
        <family val="2"/>
      </rPr>
      <t xml:space="preserve">Likely aligned </t>
    </r>
    <r>
      <rPr>
        <sz val="11"/>
        <color theme="1"/>
        <rFont val="IBM Plex Sans"/>
        <family val="2"/>
      </rPr>
      <t xml:space="preserve">with Environmental objective 4) The transition to a circular economy, with the reservation that advanced sorting technologies are not always available at small-scale facilities in less populated municipalities. </t>
    </r>
  </si>
  <si>
    <t>Likely aligned with EO4 (13.8)</t>
  </si>
  <si>
    <t>Aligned with EO1 (6.3, 6.5 and 6.6)</t>
  </si>
  <si>
    <t>6.3 Urban, suburban and road passenger transport (EO1)</t>
  </si>
  <si>
    <t>Aligned with EO1 (6.3 and 6.15)</t>
  </si>
  <si>
    <r>
      <rPr>
        <b/>
        <sz val="11"/>
        <color theme="1"/>
        <rFont val="IBM Plex Sans"/>
        <family val="2"/>
      </rPr>
      <t>6.3 Urban, suburban and road passenger transport</t>
    </r>
    <r>
      <rPr>
        <sz val="11"/>
        <color theme="1"/>
        <rFont val="IBM Plex Sans"/>
        <family val="2"/>
      </rPr>
      <t xml:space="preserve">
The activity provides urban or suburban passenger transport and its direct (tailpipe) CO2 emissions are zero.</t>
    </r>
  </si>
  <si>
    <r>
      <rPr>
        <b/>
        <sz val="11"/>
        <color theme="1"/>
        <rFont val="IBM Plex Sans"/>
        <family val="2"/>
      </rPr>
      <t xml:space="preserve">4.10 Storage of electricity
</t>
    </r>
    <r>
      <rPr>
        <sz val="11"/>
        <color theme="1"/>
        <rFont val="IBM Plex Sans"/>
        <family val="2"/>
      </rPr>
      <t xml:space="preserve">
The activity is the construction and operation of electricity storage including pumped
hydropower storage.
Where the activity includes chemical energy storage, the medium of storage (such as
hydrogen or ammonia) complies with the criteria for manufacturing of the corresponding
product specified in Sections 3.7 to 3.17 of this Annex. In case of using hydrogen as
electricity storage, where hydrogen meets the technical screening criteria specified in Section
3.10 of this Annex, re-electrification of hydrogen is also considered part of the activity.</t>
    </r>
  </si>
  <si>
    <r>
      <rPr>
        <b/>
        <sz val="11"/>
        <color theme="1"/>
        <rFont val="IBM Plex Sans"/>
        <family val="2"/>
      </rPr>
      <t xml:space="preserve">No corresponding taxonomy activity, </t>
    </r>
    <r>
      <rPr>
        <sz val="11"/>
        <color theme="1"/>
        <rFont val="IBM Plex Sans"/>
        <family val="2"/>
      </rPr>
      <t>as the use of certification schemes is not included in the taxonomy. Projects under this criterion will likely  meet the requirements for low-energy buildings.</t>
    </r>
  </si>
  <si>
    <r>
      <t>Projects qualified under this criterion will be assessed individually against the</t>
    </r>
    <r>
      <rPr>
        <b/>
        <sz val="11"/>
        <color theme="1"/>
        <rFont val="IBM Plex Sans"/>
        <family val="2"/>
      </rPr>
      <t xml:space="preserve"> </t>
    </r>
    <r>
      <rPr>
        <sz val="11"/>
        <color theme="1"/>
        <rFont val="IBM Plex Sans"/>
        <family val="2"/>
      </rPr>
      <t>taxonomy, based on the criterion each building part meets.</t>
    </r>
  </si>
  <si>
    <t>Older</t>
  </si>
  <si>
    <r>
      <t xml:space="preserve">Likely not aligned </t>
    </r>
    <r>
      <rPr>
        <sz val="11"/>
        <color theme="1"/>
        <rFont val="IBM Plex Sans"/>
        <family val="2"/>
      </rPr>
      <t xml:space="preserve">Projects will be assessed individually against the taxonomy, but will on a general basis likely not be aligned. </t>
    </r>
  </si>
  <si>
    <t xml:space="preserve">Projects qualified under the "other" criterion will be assessed against the taxonomy on an individual basis. Currently there are no projects under the "other" criterion in this category. </t>
  </si>
  <si>
    <r>
      <rPr>
        <b/>
        <sz val="11"/>
        <color theme="1"/>
        <rFont val="IBM Plex Sans"/>
        <family val="2"/>
      </rPr>
      <t>12.4 Sustainable urban drainage systems (SUDs)</t>
    </r>
    <r>
      <rPr>
        <sz val="11"/>
        <color theme="1"/>
        <rFont val="IBM Plex Sans"/>
        <family val="2"/>
      </rPr>
      <t xml:space="preserve">
The SUDS will fulfil the following criteria:
 The construction and operation of SUDs have to be integrated in the urban drainage and wastewater treatment system. This will be proven by means of Flood Management Plan, Urban Planning Tools, such as a Strategic Urban Planning, Land-Use planning,
Master Plan, Urban Revitalization Plan and/ or building approval.
 One of the following impact indicators will be declared and calculated in the design of
the SUDS:
o The percentage of a defined area, e.g. a residential or commercial area, where
rain water is not directly drained but retained within the area site.
oThe estimated annual percentage of rain water that is retained in a defined area.</t>
    </r>
  </si>
  <si>
    <r>
      <rPr>
        <b/>
        <sz val="11"/>
        <rFont val="IBM Plex Sans"/>
        <family val="2"/>
      </rPr>
      <t xml:space="preserve">Likely aligned </t>
    </r>
    <r>
      <rPr>
        <sz val="11"/>
        <rFont val="IBM Plex Sans"/>
        <family val="2"/>
      </rPr>
      <t xml:space="preserve">with Environmental objective 3) The sustainable use and protection of water and marine resources. The conclusion is based on the assumption that municipal water and wastewater plans are accepted as equivalent to e.g. Master Plans, and that the impact indicators referred to in the criterion can be produced by the applicant. </t>
    </r>
  </si>
  <si>
    <r>
      <rPr>
        <b/>
        <sz val="11"/>
        <color theme="1"/>
        <rFont val="IBM Plex Sans"/>
        <family val="2"/>
      </rPr>
      <t>Could not be assessed.</t>
    </r>
    <r>
      <rPr>
        <sz val="11"/>
        <color theme="1"/>
        <rFont val="IBM Plex Sans"/>
        <family val="2"/>
      </rPr>
      <t xml:space="preserve"> Such extensive analysis is normally not required for smaller public investments in Norway.</t>
    </r>
  </si>
  <si>
    <r>
      <rPr>
        <b/>
        <sz val="11"/>
        <color theme="1"/>
        <rFont val="IBM Plex Sans"/>
        <family val="2"/>
      </rPr>
      <t>12.2 Phosphorus recovery from waste water</t>
    </r>
    <r>
      <rPr>
        <sz val="11"/>
        <color theme="1"/>
        <rFont val="IBM Plex Sans"/>
        <family val="2"/>
      </rPr>
      <t xml:space="preserve">
 For the processes integrated at the WWTP (mainly Struvite– magnesium ammonium phosphate, NH4MgPO4∙6H2O), P recovery processes will recover at least 10% of the incoming P load. For accounting this threshold, only the harvested material (such as struvite) will be counted. 
 For down-stream recovery; (i) after sewage sludge mono-incineration with chemical P recovery or (ii) after sewage sludge mono-incineration with thermal P recovery the process will recover at least 80% of the incoming P load. 
In both cases, the P actually extracted out of the system will be a material with a real market demand ensuring its reasonable use (compliance with the Regulation (EC) No. 2003/2003 of the European Parliament and of the Council relating to fertilizers).</t>
    </r>
  </si>
  <si>
    <t>Could not be assessed</t>
  </si>
  <si>
    <t xml:space="preserve">We have sufficient information to conclude that there is a match between our criteria and the technical screening criteria in the taxonomy. </t>
  </si>
  <si>
    <t>Projects qualified under the KBN 2016 Criteria document</t>
  </si>
  <si>
    <t xml:space="preserve">Projects qualified under the KBN 2016 Criteria document </t>
  </si>
  <si>
    <t>Sum</t>
  </si>
  <si>
    <t xml:space="preserve">There is not enough information yet to determine whether our criteria match those of the taxonomy. </t>
  </si>
  <si>
    <r>
      <rPr>
        <b/>
        <sz val="11"/>
        <color theme="1"/>
        <rFont val="IBM Plex Sans"/>
        <family val="2"/>
      </rPr>
      <t xml:space="preserve">7.6. Installation, maintenance and repair of renewable energy technologies
</t>
    </r>
    <r>
      <rPr>
        <sz val="11"/>
        <color theme="1"/>
        <rFont val="IBM Plex Sans"/>
        <family val="2"/>
      </rPr>
      <t xml:space="preserve">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scenarios(607)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reports(608), scientific peer-reviewed publications and open source(609) or paying models.
4. The adaptation solutions implemented:
do not adversely affect the adaptation efforts or the level of resilience to physical climate risks of other people, of nature, of cultural heritage, of assets and of other economic activities;
favour nature-based solutions(610) or rely on blue or green infrastructure(611)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
</t>
    </r>
  </si>
  <si>
    <r>
      <t xml:space="preserve">Could not be assessed </t>
    </r>
    <r>
      <rPr>
        <sz val="11"/>
        <color theme="1"/>
        <rFont val="IBM Plex Sans"/>
        <family val="2"/>
      </rPr>
      <t xml:space="preserve">due to different thresholds and metrics. The excessive documentation required to qualify under this criterion is not obtainable from small-scale public sector bio energy activities in Norway. </t>
    </r>
  </si>
  <si>
    <r>
      <rPr>
        <b/>
        <sz val="11"/>
        <color theme="1"/>
        <rFont val="IBM Plex Sans"/>
        <family val="2"/>
      </rPr>
      <t>4.12 Storage of hydrogen</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scenarios(298)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reports(299), scientific peer-reviewed publications and open source(300) or paying models.
4. The adaptation solutions implemented:
do not adversely affect the adaptation efforts or the level of resilience to physical climate risks of other people, of nature, of cultural heritage, of assets and of other economic activities;
favour nature-based solutions(301) or rely on blue or green infrastructure(302)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</si>
  <si>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 xml:space="preserve">5.1 Construction of new buildings and major renovations of buildings
for the transition to a circular economy
</t>
    </r>
    <r>
      <rPr>
        <sz val="11"/>
        <color theme="1"/>
        <rFont val="IBM Plex Sans"/>
        <family val="2"/>
      </rPr>
      <t xml:space="preserve">
The activity complies with the following criteria:
1. At least 90 % (by weight) of the non-hazardous construction waste (excluding naturally
occurring material referred to in category 17 05 04 in the European List of Waste
established by Commission Decision 2000/532/EC479) generated on the construction
site is prepared for re-use or recycling.
2. A life cycle assessment of the entire building or of the renovation works has been
calculated according to Level(s) and EN 15978, covering each stage in the life cycle
and the results are disclosed to investors and clients on demand.
3. Construction designs and techniques support circularity and in particular demonstrate
how they are designed to be more resource efficient, adaptable, flexible and easy to
dismantle to enable reuse and recycling. This should be demonstrated with reference
to Level(s) indicators 2.3 (design for adaptability) and 2.4 (design for
deconstruction) at Level 2, in accordance with ISO 20887:2020, EN 15643, and EN
16309.
</t>
    </r>
    <r>
      <rPr>
        <b/>
        <sz val="11"/>
        <color theme="1"/>
        <rFont val="IBM Plex Sans"/>
        <family val="2"/>
      </rPr>
      <t>4. The asset contains at least 30% (by weight) of recycled content, re-used content, remanufactured content and/or by-products</t>
    </r>
    <r>
      <rPr>
        <sz val="11"/>
        <color theme="1"/>
        <rFont val="IBM Plex Sans"/>
        <family val="2"/>
      </rPr>
      <t xml:space="preserve">
- provided that this is in accordance with technical standards and;
- provided that the CO2 emissions generated through the production process and
the transportation of the recycled or re-used material are not higher than the CO2
emissions generated through the production process and the transportation of
virgin material.
5. The design promotes material and resource efficiency by following relevant national or
international standards or best practice design guidance on material efficiency.
6. Components and materials used in the construction do not contain asbestos nor
substances of very high concern as identified on the basis of the list of substances
subject to authorisation set out in Annex XIV to Regulation (EC) No 1907/2006 of the
European Parliament and of the Council unless authorised or exempted for the specific
use through the appropriate processes in REACH. 
7. Digital tools that support preserving and extending service life and future adaptation
and reuse have been deployed to produce, as a minimum:
- Detailed material specification records as part of a building information model /
digital twin or in a separate schedule or material passport, covering at least the
structural elements, facades and HVAC equipment.
- A maintenance schedule including a technical description of the building and its
systems and a schedule for future maintenance.
 For buildings with floor area above 5000m2, an as-built computer model (digital
twin).
All of the above should be held at the site or by the building owner and evidence
disclosed to clients and investors on demand.</t>
    </r>
  </si>
  <si>
    <r>
      <rPr>
        <b/>
        <sz val="11"/>
        <color theme="1"/>
        <rFont val="IBM Plex Sans"/>
        <family val="2"/>
      </rPr>
      <t>9.6 Remediation activities for pollution prevention and control</t>
    </r>
    <r>
      <rPr>
        <sz val="11"/>
        <color theme="1"/>
        <rFont val="IBM Plex Sans"/>
        <family val="2"/>
      </rPr>
      <t xml:space="preserve">
The activity fulfils cumulatively all criteria below:
1. The relevant contaminants are removed, controlled, contained and/or diminished using mechanical, chemical, biological or other methods so that the contaminated area (land, water body or other), taking into account its use at the time of the damage or approved future use of the area, no longer poses any significant risk of adversely affecting human health, as defined by:
a. national regulatory standards OR, where these standards are not available,
b. a risk-assessment taking into account the characteristic and the extent of the impacted area (land, water body or other), the type, properties (persistence, mobility and toxicity) and concentration of the substances, preparations, organisms or micro- organisms, possible migration pathways and the probability of dispersion.
2. The remediation activity is conducted in line with best industry practice and including all of the following elements:
a. The original polluting source is removed permanently before any assessment or remediation activity is undertaken (except long-range transboundary air pollution);
b. The exact location, type and extension of the contaminated area is well defined based on site specific physical, chemical and/or microbiological data collection and analysis;
c. The remedial options are analysed in line with Annex II of EU Directive 2004/35/CE659 or "EN ISO 18504:2017 Soil quality – sustainable remediation"  and the most suitable remedial measures are defined in a dedicated remediation plan, including monitoring requirements.
d. Any hazardous or non-hazardous waste extracted or otherwise produced by the remediation activity is subject to appropriate collection, transports, treatment, recovery and/or disposal by an authorized operator, in accordance with legal requirements;
e. Remediation methods based exclusively on reducing pollutant concentrations through dilution or watering down are not considered acceptable.
f. Where appropriate, remediation plan must assess the risk of spreading invasive species, based both on likely occurrence and on actual site survey, and adopt appropriate mitigation measures
g. Control, monitoring or maintenance activities in the after-care phase of at least 10 years
3. The specific remediation and pollution monitoring plan is approved by the competent authority following consultation with local stakeholders;
4. Remediation activity is not undertaken as an obligation to comply with the Environmental Liability Directive (2004/35/CE).</t>
    </r>
  </si>
  <si>
    <r>
      <rPr>
        <b/>
        <sz val="11"/>
        <color theme="1"/>
        <rFont val="IBM Plex Sans"/>
        <family val="2"/>
      </rPr>
      <t>9.6 Remediation activities for pollution prevention and control</t>
    </r>
    <r>
      <rPr>
        <sz val="11"/>
        <color theme="1"/>
        <rFont val="IBM Plex Sans"/>
        <family val="2"/>
      </rPr>
      <t xml:space="preserve">
The activity fulfils cumulatively all criteria below:
1. The relevant contaminants are removed, controlled, contained and/or diminished using mechanical, chemical, biological or other methods so that the contaminated area (land, water body or other), taking into account its use at the time of the damage or approved future use of the area, no longer poses any significant risk of adversely affecting human health, as defined by:
a. national regulatory standards OR, where these standards are not available,
b. a risk-assessment taking into account the characteristic and the extent of the impacted area (land, water body or other), the type, properties (persistence, mobility and toxicity) and concentration of the substances, preparations, organisms or micro- organisms, possible migration pathways and the probability
of dispersion.
2. The remediation activity is conducted in line with best industry practice and including all of the following elements:
a. The original polluting source is removed permanently before any assessment or remediation activity is undertaken (except long-range transboundary air pollution);
b. The exact location, type and extension of the contaminated area is well defined based on site specific physical, chemical and/or microbiological data collection and analysis;
c. The remedial options are analysed in line with Annex II of EU Directive 2004/35/CE659 or "EN ISO 18504:2017 Soil quality – sustainable remediation"  and the most suitable remedial measures are defined in a dedicated remediation plan, including monitoring requirements.
d. Any hazardous or non-hazardous waste extracted or otherwise produced by the remediation activity is subject to appropriate collection, transports, treatment, recovery and/or disposal by an authorized operator, in accordance with legal requirements;
e. Remediation methods based exclusively on reducing pollutant concentrations through dilution or watering down are not considered acceptable.
f. Where appropriate, remediation plan must assess the risk of spreading invasive species, based both on likely occurrence and on actual site survey, and adopt appropriate mitigation measures
g. Control, monitoring or maintenance activities in the after-care phase of at least 10 years
3. The specific remediation and pollution monitoring plan is approved by the competent authority following consultation with local stakeholders;
4. Remediation activity is not undertaken as an obligation to comply with the Environmental Liability Directive (2004/35/CE).</t>
    </r>
  </si>
  <si>
    <r>
      <rPr>
        <b/>
        <sz val="11"/>
        <color theme="1"/>
        <rFont val="IBM Plex Sans"/>
        <family val="2"/>
      </rPr>
      <t>2.1. Restoration of wetlands</t>
    </r>
    <r>
      <rPr>
        <sz val="11"/>
        <color theme="1"/>
        <rFont val="IBM Plex Sans"/>
        <family val="2"/>
      </rPr>
      <t xml:space="preserve">
1. Restoration plan
1.1. The area is covered by a restoration plan, which is consistent with the Ramsar Convention’s principles and guidelines on wetland restoration(69), until the area is classified as a wetland and is covered by a wetland management plan, consistent with the Ramsar Convention’s guidelines for management planning for Ramsar sites and other wetlands(70). For peatlands, the restoration plan follows the recommendations contained in relevant resolutions of the Ramsar Convention, including the resolution XIII/13.
1.2. The restoration plan contains careful consideration of local hydrological and pedological conditions, including the dynamics of soil saturation and the change of aerobic and anaerobic conditions.
1.3. All wetland management relevant DNSH criteria are addressed in the restoration plan.
1.4. The restoration plan provides for monitoring which ensures the correctness of the information contained in the plan, in particular as regards the data relating to the involved area.
2. Climate benefit analysis
2.1. The activity complies with the following criteria:
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
the projected long-term average net GHG balance of the activity is lower than the long-term average GHG balance projected for the baseline, referred to in point 2.2, where long term corresponds to 100 years.
2.2. The calculation of climate benefit complies with all of the following criteria:
the analysis is consistent with the 2019 Refinement to the 2006 IPCC Guidelines for National Greenhouse Gas Inventories(71). In particular, if the wetland definition used in that analysis differs from the wetland definition used in the national GHG inventory, the analysis includes an identification of the different land categories covered by the involved area. The climate benefit analysis is based on transparent, accurate, consistent, complete and comparable information, covers all carbon pools impacted by the activity, including above-ground biomass, below-ground biomass, deadwood, litter and soil, relies on the most conservative assumptions for calculations and includes appropriate considerations about the risks of non-permanence and reversals of carbon sequestration, the risk of saturation and the risk of leakage. For coastal wetlands, climate benefit analysis considers projections of expected relative sea level rise and the potential that the wetlands will migrate;
the business-as-usual practices, including harvesting practices, are one of the following:
(i) the management practices as documented before the start of the activity, if any;
(ii) the most recent business-as-usual practices prior to the start of the activity.
the resolution of the analysis is proportionate to the size of the area concerned and values specific to the area concerned are used;
emissions and removals that occur due to natural disturbances, such as pests and diseases infestations, fires, wind, storm damages, that impact the area and cause underperformance do not result in non-compliance with the criteria of Regulation (EU) 2020/852, provided that the climate benefit analysis is consistent with the 2019 Refinement to the 2006 IPCC Guidelines for National Greenhouse Gas Inventories regarding emissions and removals due to natural disturbances.
4. Guarantee of permanence
4.1. In accordance with national law, the wetland status of the area in which the activity takes place is guaranteed by one of the following measures:
the area is designated to be retained as wetland and may not be converted to other land use;
the area is classified as a protected area;
the area is the subject of any legal or contractual guarantee ensuring that it will remain a wetland.
4.2. In accordance with the national law, the operator of the activity commits that future updates to the restoration plan, beyond the activity that is financed, will continue to seek the climate benefits as determined in point 2. Besides, the operator of the activity commits to compensate any reduction in the climate benefit determined in point 2 with an equivalent climate benefit resulting from the conduct of an activity that corresponds to one of the environmental protection and restoration activities defined in this Regulation.
5. Audit
Within two years after the beginning of the activity and every 10 years thereafter, the compliance of the activity with the substantial contribution to climate change mitigation criteria and with the DNSH criteria are verified by either of the following:
the relevant national competent authorities;
an independent third-party certifier, at the request of national authorities or the operator of the activity.
In order to reduce costs, audits may be performed together with any forest certification, climate certification or other audit.
The independent third-party certifier may not have any conflict of interest with the owner or the funder, and may not be involved in the development or operation of the activity.
6. Group assessment
The compliance with the criteria for substantial contribution to climate change mitigation and with DNSH criteria may be checked 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r>
  </si>
  <si>
    <r>
      <rPr>
        <b/>
        <sz val="11"/>
        <color theme="1"/>
        <rFont val="IBM Plex Sans"/>
        <family val="2"/>
      </rPr>
      <t xml:space="preserve">9.2 Restoration of ecosystems for protection and restoration of biodiversity and ecosystems
</t>
    </r>
    <r>
      <rPr>
        <sz val="11"/>
        <color theme="1"/>
        <rFont val="IBM Plex Sans"/>
        <family val="2"/>
      </rPr>
      <t xml:space="preserve">
All of the following criteria are fulfilled :
1. Restoration plan
1.1 The activity takes place in an area that is subject to an area-based Restoration Plan or
an equivalent instrument, as set out in Restoration law (under preparation) and/or any other
relevant national law607 or, where national legislation does not define a restoration plan, as
defined by the IUCN and the Society for Ecological Restoration (SER)608, as applicable to the
specific context and nature of the area under restoration. The restoration plan can be standalone documents or be integrated into other national or local plans.
In particular, the restoration plan or the equivalent instrument covers the whole period
considered necessary to achieve the specific restoration goals (see point a) and is based on
scientific information to provide the following detailed elements:
a) Clear ecosystem and social time-bound restoration goals that are representative and
consistent with the national / international targets and take into account landscape level
considerations;
b) Clear description of the passive and/or active restoration approaches, treatments and
activities planned to reach the restoration goals;
c) Native reference ecosystems or models characterised on the base of key ecosystem
attributes609, to be used as target of the restoration activity biotic and physical, aquatic
and terrestrial aspects;
d) Baseline of the ecosystems/habitats types documenting the causes, intensity, and
extent of degradation, and describing the effects of degradation on biota and physical
environment concerned with an indication of what is considered native, non-native,
invasive or at risk610;
e) definition of the protection status of the area (if any);
f) description of existing or planned human activities611 that have impacted in the past
and can still impact on restoration objectives in the future, including ways to eliminate
or mitigate them;
g) consideration of social issues (consultation of stakeholders including participation of
indigenous communities where relevant);
h) assessment of risks and threats including their mitigation, including a climate change
vulnerability assessment and related adaptation measures;
i) continuous monitoring and measuring of performance against the defined goals,
including a review of the restoration plan every 5 years or less based on an adaptive
approach allowing for the identification of corrective actions necessary to achieve
planned results;
j) proposed long–term handover strategy for maintenance after restoration completion to
ensure that the area does not regress into a degraded state.
1.2 In relation to points a), b) and c) of criterion 1.1 above, the restoration plan or equivalent
instrument indicates clearly the desired conservation status612 of relevant habitats and/or
species at the end of the restoration process taking into account:
a) the nature restoration targets defined by the EU Restoration law (under preparation),
national law or by other relevant thematic policy documents613
.
b) the need for restoration activity to regenerate or reinforce all relevant ecosystem
functions so that the restoration can bring multiple benefits614
.
1.3 All DNSH criteria relevant to environmental objectives other than ´Protection and
restoration of biodiversity and ecosystems´ are addressed in the restoration plan or equivalent
instrument.
2. Governance
2.1 All the elements necessary for the implementation of the Restoration Plan are in place and
defined in detail in a Governance Strategy or an equivalent instrument (or in the
restoration plan itself), describing:
a) How the management structure ensures equitable governance, full accountability,
reporting requirements and wide participation of all stakeholders involved.
b) How the future resourcing and funding needs required for the implementation of the
restoration plan is guaranteed.
c) Which working partnerships with appropriate organizations and institutions are or will
be established to support the monitoring of restoration objectives and undertake
research studies leading to an improved scientific understanding of the area.
d) How the scientific information required to determine and monitor the relevant habitats
and species and the achievement of the desired restoration goals is going to be
gathered, used and shared (see criterion 1.2).
e) Which information/ awareness raising mechanisms are in place per target groups (e.g.
private sector, policy makers, development institutions, community-based
organizations, the youth, the media, and the general public).
2.2 At the beginning of the activity and every two years thereafter, the compliance with
the restoration plan or equivalent instrument, is controlled by either the relevant national
competent authorities or by an independent third-party certifier such as a dedicated
certification/accreditation scheme (VCA615, IUCN Green List or other), at the request of national
authorities or the operator of the activity. The independent third-party certifier is not in any
conflict of interest with the owner or the funder, and is not involved in the development or
operation of the activity. In order to reduce costs, audits may be performed together with any
forest certification, climate certification or other audit.
3. Guarantee of permanence
3.1 The area on which the activity takes place is protected from conversion to other land uses
and deterioration for a minimum of 5 years beyond the period considered necessary to achieve the specific goals set in the Restoration Plan or equivalent (criterion 1.1) by one of the following
measures:
a) the area is classified as a protected area under any of the IUCN Categories616
by national law and/or under an international convention to which the country is
signatory.
b) the area is the subject to a long term public or private contractual agreement
ensuring that it will remain a restoration area.
c) The area is destined to restoration in a statutory land, freshwater or maritime
use plan approved by the competent authorities617
.
4. Additional minimum requirements
4.1 The restoration activity is not implemented with the purpose of offsetting the impact
of another economic activity.
4.2 For all economic activities taking place in the restoration area the following requirements
apply:
a) An Environmental Impact Assessment (EIA) or screening has been completed, for
activities within the Union, in accordance with Directive 2011/92/EU as amended by
Directive 2014/52/EU. For activities in third countries, an EIA has been completed in
accordance with equivalent national provisions or international standards. Where an
EIA has been carried out, the required mitigation and compensation measures for
protecting the environment are implemented.
b) For sites/operations located in or near biodiversity-sensitive areas (including the Natura
2000 network of protected areas, UNESCO World Heritage sites and Key Biodiversity
Areas, as well as other protected areas), an appropriate assessment, where applicable,has been conducted and based on its conclusions the necessary mitigation measures
are implemented.
c) The introduction of invasive alien species is prevented and/or their spread is managed
in accordance with Regulation (EU) No 1143/2014.</t>
    </r>
  </si>
  <si>
    <r>
      <rPr>
        <b/>
        <sz val="11"/>
        <color theme="1"/>
        <rFont val="IBM Plex Sans"/>
        <family val="2"/>
      </rPr>
      <t>8.7 Urban and suburban passenger land public transport</t>
    </r>
    <r>
      <rPr>
        <sz val="11"/>
        <color theme="1"/>
        <rFont val="IBM Plex Sans"/>
        <family val="2"/>
      </rPr>
      <t xml:space="preserve">
1. The activity complies with one or more of the following criteria for air pollution: a) zero tailpipe emissions (coherently with the Climate Mitigation SC) 
2. The activity complies with one or more of the following criteria for noise pollution: 
a) For road vehicles of categories M and N, tyres comply with at least X dB less than the limit value LV (X between -6dB and -3dB) as outlined in UNECE Regulation No. 117 for the corresponding period of its application.</t>
    </r>
  </si>
  <si>
    <r>
      <rPr>
        <b/>
        <sz val="11"/>
        <color theme="1"/>
        <rFont val="IBM Plex Sans"/>
        <family val="2"/>
      </rPr>
      <t>6.13. Infrastructure for personal mobility, cycle logistics</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(a) screening of the activity to identify which physical climate risks from the list in Appendix A to this Annex
may affect the performance of the economic activity during its expected lifetime;
(b) where the activity is assessed to be at risk from one or more of the physical climate risks listed in Appendix A
to this Annex, a climate risk and vulnerability assessment to assess the materiality of the physical climate risks
on the economic activity;
(c) an assessment of adaptation solutions that can reduce the identified physical climate risk.
The climate risk and vulnerability assessment is proportionate to the scale of the activity and its expected lifespan,
such that:
(a) for activities with an expected lifespan of less than 10 years, the assessment is performed, at least by using
climate projections at the smallest appropriate scale;
(b) for all other activities, the assessment is performed using the highest available resolution, state-of-the-art
climate projections across the existing range of future scenarios (535)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 (536), scientific peer-reviewed
publications and open source (537) or paying models.
4. The adaptation solutions implemented:
(a) do not adversely affect the adaptation efforts or the level of resilience to physical climate risks of other people,
of nature, of cultural heritage, of assets and of other economic activities;
(b) favour nature-based solutions (538) or rely on blue or green infrastructure (539) to the extent possible;
(c) are consistent with local, sectoral, regional or national adaptation plans and strategies;
(d) are monitored and measured against pre-defined indicators and remedial action is considered where those
indicators are not met;
(e)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</si>
  <si>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5.5 Collection and transport of non-hazardous waste in source segregated fractions</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scenarios(402)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reports(403), scientific peer-reviewed publications and open source(404) or paying models.
4. The adaptation solutions implemented:
do not adversely affect the adaptation efforts or the level of resilience to physical climate risks of other people, of nature, of cultural heritage, of assets and of other economic activities;
favour nature-based solutions(405) or rely on blue or green infrastructure(406)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</si>
  <si>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r>
      <rPr>
        <b/>
        <sz val="11"/>
        <color theme="1"/>
        <rFont val="IBM Plex Sans"/>
        <family val="2"/>
      </rPr>
      <t>4.15 District heating/cooling distribution</t>
    </r>
    <r>
      <rPr>
        <sz val="11"/>
        <color theme="1"/>
        <rFont val="IBM Plex Sans"/>
        <family val="2"/>
      </rPr>
      <t xml:space="preserve">
The activity complies with one of the following criteria:
(a) for construction and operation of pipelines and associated infrastructure for
distributing heating and cooling, the system meets the definition of efficient district heating and cooling systems laid down in Article 2, point 41, of Directive 2012/27/EU;
(b) for refurbishment of pipelines and associated infrastructure for distributing heating and cooling, the investment that makes the system meet the definition of efficient district heating or cooling laid down in Article 2, point 41, of Directive 2012/27/EU starts within a three year period as underpinned by a contractual obligation or an equivalent in case of operators in charge of both generation and the network;
(c) The activity is the following:
(i) modification to lower temperature regimes;
(ii) advanced pilot systems (control and energy management systems, Internet of
Things)</t>
    </r>
  </si>
  <si>
    <r>
      <rPr>
        <b/>
        <sz val="11"/>
        <color theme="1"/>
        <rFont val="IBM Plex Sans"/>
        <family val="2"/>
      </rPr>
      <t>4.15 District heating/cooling distribution</t>
    </r>
    <r>
      <rPr>
        <sz val="11"/>
        <color theme="1"/>
        <rFont val="IBM Plex Sans"/>
        <family val="2"/>
      </rPr>
      <t xml:space="preserve">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scenarios(314)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reports(315), scientific peer-reviewed publications and open source(316) or paying models.
4. The adaptation solutions implemented:
do not adversely affect the adaptation efforts or the level of resilience to physical climate risks of other people, of nature, of cultural heritage, of assets and of other economic activities;
favour nature-based solutions(317) or rely on blue or green infrastructure(318)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
Do no significant harm criteria  
Water 
Pollution prevention 
Biodiversity 
Minimum safeguards  </t>
    </r>
  </si>
  <si>
    <t>KBN Green Project Portfolio: Self-assessment of taxonomy alignment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</si>
</sst>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
    <numFmt numFmtId="165" formatCode="_-* #,##0_-;\-* #,##0_-;_-* &quot;-&quot;??_-;_-@_-"/>
    <numFmt numFmtId="166" formatCode="#,##0_ ;\-#,##0\ "/>
  </numFmts>
  <fonts count="20" x14ac:knownFonts="1">
    <font>
      <sz val="11"/>
      <color theme="1"/>
      <name val="Calibri"/>
      <family val="2"/>
      <scheme val="minor"/>
    </font>
    <font>
      <sz val="11"/>
      <color theme="1"/>
      <name val="Calibri"/>
      <family val="2"/>
      <scheme val="minor"/>
    </font>
    <font>
      <sz val="11"/>
      <color theme="1"/>
      <name val="IBM Plex Sans"/>
      <family val="2"/>
    </font>
    <font>
      <b/>
      <sz val="11"/>
      <color theme="1"/>
      <name val="IBM Plex Sans"/>
      <family val="2"/>
    </font>
    <font>
      <sz val="12"/>
      <color theme="1"/>
      <name val="IBM Plex Sans"/>
      <family val="2"/>
    </font>
    <font>
      <u/>
      <sz val="11"/>
      <color theme="1"/>
      <name val="IBM Plex Sans"/>
      <family val="2"/>
    </font>
    <font>
      <b/>
      <sz val="14"/>
      <color theme="1"/>
      <name val="IBM Plex Sans"/>
      <family val="2"/>
    </font>
    <font>
      <b/>
      <sz val="22"/>
      <color theme="1"/>
      <name val="IBM Plex Sans"/>
      <family val="2"/>
    </font>
    <font>
      <b/>
      <sz val="16"/>
      <color theme="1"/>
      <name val="IBM Plex Sans"/>
      <family val="2"/>
    </font>
    <font>
      <b/>
      <sz val="12"/>
      <color theme="0"/>
      <name val="IBM Plex Sans"/>
      <family val="2"/>
    </font>
    <font>
      <sz val="12"/>
      <color theme="0"/>
      <name val="IBM Plex Sans"/>
      <family val="2"/>
    </font>
    <font>
      <sz val="11"/>
      <name val="IBM Plex Sans"/>
      <family val="2"/>
    </font>
    <font>
      <b/>
      <sz val="11"/>
      <color theme="1"/>
      <name val="Calibri"/>
      <family val="2"/>
      <scheme val="minor"/>
    </font>
    <font>
      <b/>
      <sz val="11"/>
      <name val="IBM Plex Sans"/>
      <family val="2"/>
    </font>
    <font>
      <sz val="9"/>
      <color theme="1"/>
      <name val="Segoe UI"/>
      <family val="2"/>
    </font>
    <font>
      <sz val="12"/>
      <name val="IBM Plex Sans"/>
      <family val="2"/>
    </font>
    <font>
      <b/>
      <sz val="12"/>
      <color theme="1"/>
      <name val="IBM Plex Sans"/>
      <family val="2"/>
    </font>
    <font>
      <b/>
      <sz val="12"/>
      <color theme="0" tint="-4.9989318521683403E-2"/>
      <name val="IBM Plex Sans"/>
      <family val="2"/>
    </font>
    <font>
      <sz val="9"/>
      <color theme="1"/>
      <name val="IBM Plex Sans"/>
      <family val="2"/>
    </font>
    <font>
      <b/>
      <sz val="16"/>
      <color indexed="8"/>
      <name val="IBM Plex Sans"/>
      <family val="2"/>
    </font>
  </fonts>
  <fills count="12">
    <fill>
      <patternFill patternType="none"/>
    </fill>
    <fill>
      <patternFill patternType="gray125"/>
    </fill>
    <fill>
      <patternFill patternType="solid">
        <fgColor theme="9"/>
        <bgColor indexed="64"/>
      </patternFill>
    </fill>
    <fill>
      <patternFill patternType="solid">
        <fgColor theme="3" tint="0.79998168889431442"/>
        <bgColor indexed="64"/>
      </patternFill>
    </fill>
    <fill>
      <patternFill patternType="solid">
        <fgColor theme="0"/>
        <bgColor indexed="64"/>
      </patternFill>
    </fill>
    <fill>
      <patternFill patternType="solid">
        <fgColor theme="3"/>
        <bgColor indexed="64"/>
      </patternFill>
    </fill>
    <fill>
      <patternFill patternType="solid">
        <fgColor theme="2"/>
        <bgColor indexed="64"/>
      </patternFill>
    </fill>
    <fill>
      <patternFill patternType="solid">
        <fgColor theme="7" tint="0.59999389629810485"/>
        <bgColor indexed="64"/>
      </patternFill>
    </fill>
    <fill>
      <patternFill patternType="solid">
        <fgColor theme="6"/>
        <bgColor indexed="64"/>
      </patternFill>
    </fill>
    <fill>
      <patternFill patternType="solid">
        <fgColor theme="5"/>
        <bgColor indexed="64"/>
      </patternFill>
    </fill>
    <fill>
      <patternFill patternType="solid">
        <fgColor theme="4" tint="0.39997558519241921"/>
        <bgColor indexed="64"/>
      </patternFill>
    </fill>
    <fill>
      <patternFill patternType="solid">
        <fgColor theme="0" tint="-0.34998626667073579"/>
        <bgColor indexed="64"/>
      </patternFill>
    </fill>
  </fills>
  <borders count="42">
    <border>
      <left/>
      <right/>
      <top/>
      <bottom/>
      <diagonal/>
    </border>
    <border>
      <left/>
      <right/>
      <top style="thin">
        <color theme="6"/>
      </top>
      <bottom style="thin">
        <color theme="6"/>
      </bottom>
      <diagonal/>
    </border>
    <border>
      <left style="thin">
        <color theme="6"/>
      </left>
      <right style="thin">
        <color theme="6"/>
      </right>
      <top style="thin">
        <color theme="6"/>
      </top>
      <bottom style="thin">
        <color theme="6"/>
      </bottom>
      <diagonal/>
    </border>
    <border>
      <left/>
      <right style="thin">
        <color theme="6"/>
      </right>
      <top/>
      <bottom/>
      <diagonal/>
    </border>
    <border>
      <left/>
      <right/>
      <top/>
      <bottom style="thin">
        <color theme="6"/>
      </bottom>
      <diagonal/>
    </border>
    <border>
      <left/>
      <right style="thin">
        <color theme="6"/>
      </right>
      <top/>
      <bottom style="thin">
        <color theme="6"/>
      </bottom>
      <diagonal/>
    </border>
    <border>
      <left/>
      <right/>
      <top style="thin">
        <color theme="6"/>
      </top>
      <bottom/>
      <diagonal/>
    </border>
    <border>
      <left style="thin">
        <color theme="6"/>
      </left>
      <right/>
      <top/>
      <bottom/>
      <diagonal/>
    </border>
    <border>
      <left style="thin">
        <color theme="6"/>
      </left>
      <right style="thin">
        <color theme="6"/>
      </right>
      <top style="thin">
        <color theme="6"/>
      </top>
      <bottom/>
      <diagonal/>
    </border>
    <border>
      <left style="thin">
        <color theme="6"/>
      </left>
      <right style="thin">
        <color theme="6"/>
      </right>
      <top/>
      <bottom/>
      <diagonal/>
    </border>
    <border>
      <left style="thin">
        <color theme="6"/>
      </left>
      <right style="thin">
        <color theme="6"/>
      </right>
      <top/>
      <bottom style="thin">
        <color theme="6"/>
      </bottom>
      <diagonal/>
    </border>
    <border>
      <left/>
      <right style="thin">
        <color theme="6"/>
      </right>
      <top style="thin">
        <color theme="6"/>
      </top>
      <bottom/>
      <diagonal/>
    </border>
    <border>
      <left style="thin">
        <color theme="6"/>
      </left>
      <right/>
      <top style="thin">
        <color theme="6"/>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thin">
        <color theme="6"/>
      </left>
      <right/>
      <top/>
      <bottom style="thin">
        <color theme="6"/>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auto="1"/>
      </left>
      <right style="thin">
        <color auto="1"/>
      </right>
      <top style="thin">
        <color auto="1"/>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bottom style="thin">
        <color theme="2" tint="-9.9978637043366805E-2"/>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6"/>
      </left>
      <right style="thin">
        <color theme="6"/>
      </right>
      <top style="thin">
        <color theme="0" tint="-0.249977111117893"/>
      </top>
      <bottom/>
      <diagonal/>
    </border>
    <border>
      <left style="thin">
        <color theme="6"/>
      </left>
      <right style="thin">
        <color theme="6"/>
      </right>
      <top style="thin">
        <color theme="0" tint="-0.249977111117893"/>
      </top>
      <bottom style="thin">
        <color theme="6"/>
      </bottom>
      <diagonal/>
    </border>
    <border>
      <left style="thin">
        <color theme="4"/>
      </left>
      <right/>
      <top style="thin">
        <color theme="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indexed="64"/>
      </top>
      <bottom style="thin">
        <color theme="0"/>
      </bottom>
      <diagonal/>
    </border>
    <border>
      <left/>
      <right/>
      <top/>
      <bottom style="thin">
        <color theme="0"/>
      </bottom>
      <diagonal/>
    </border>
    <border>
      <left/>
      <right/>
      <top style="thin">
        <color theme="6"/>
      </top>
      <bottom style="thin">
        <color theme="0"/>
      </bottom>
      <diagonal/>
    </border>
    <border>
      <left/>
      <right/>
      <top style="thin">
        <color auto="1"/>
      </top>
      <bottom style="thin">
        <color auto="1"/>
      </bottom>
      <diagonal/>
    </border>
    <border>
      <left/>
      <right/>
      <top/>
      <bottom style="thin">
        <color auto="1"/>
      </bottom>
      <diagonal/>
    </border>
    <border>
      <left/>
      <right/>
      <top style="thin">
        <color theme="6"/>
      </top>
      <bottom style="thin">
        <color auto="1"/>
      </bottom>
      <diagonal/>
    </border>
    <border>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6"/>
      </bottom>
      <diagonal/>
    </border>
    <border>
      <left style="thin">
        <color theme="6"/>
      </left>
      <right style="thin">
        <color theme="2" tint="-9.9978637043366805E-2"/>
      </right>
      <top style="thin">
        <color theme="2" tint="-9.9978637043366805E-2"/>
      </top>
      <bottom style="thin">
        <color theme="6"/>
      </bottom>
      <diagonal/>
    </border>
    <border>
      <left style="thin">
        <color theme="2" tint="-9.9978637043366805E-2"/>
      </left>
      <right style="thin">
        <color theme="6"/>
      </right>
      <top style="thin">
        <color theme="2" tint="-9.9978637043366805E-2"/>
      </top>
      <bottom style="thin">
        <color theme="6"/>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38">
    <xf numFmtId="0" fontId="0" fillId="0" borderId="0" xfId="0"/>
    <xf numFmtId="0" fontId="2" fillId="0" borderId="0" xfId="0" applyFont="1" applyAlignment="1">
      <alignment vertical="center"/>
    </xf>
    <xf numFmtId="0" fontId="0" fillId="4" borderId="0" xfId="0" applyFill="1"/>
    <xf numFmtId="0" fontId="0" fillId="4" borderId="0" xfId="0" applyFill="1" applyBorder="1"/>
    <xf numFmtId="0" fontId="2" fillId="4" borderId="0" xfId="0" applyFont="1" applyFill="1" applyAlignment="1">
      <alignment vertical="center" wrapText="1"/>
    </xf>
    <xf numFmtId="0" fontId="2" fillId="4" borderId="0" xfId="0" applyFont="1" applyFill="1" applyBorder="1" applyAlignment="1">
      <alignment vertical="center" wrapText="1"/>
    </xf>
    <xf numFmtId="0" fontId="2" fillId="4" borderId="0" xfId="0" applyFont="1" applyFill="1"/>
    <xf numFmtId="0" fontId="2" fillId="4" borderId="0" xfId="0" applyFont="1" applyFill="1" applyAlignment="1">
      <alignment horizontal="left" vertical="center" wrapText="1"/>
    </xf>
    <xf numFmtId="0" fontId="2" fillId="4" borderId="0" xfId="0" applyFont="1" applyFill="1" applyAlignment="1"/>
    <xf numFmtId="0" fontId="7" fillId="4" borderId="0" xfId="0" applyFont="1" applyFill="1" applyAlignment="1"/>
    <xf numFmtId="0" fontId="8" fillId="4" borderId="0" xfId="0" applyFont="1" applyFill="1" applyBorder="1" applyAlignment="1"/>
    <xf numFmtId="0" fontId="6" fillId="4" borderId="0" xfId="0" applyFont="1" applyFill="1" applyBorder="1" applyAlignment="1"/>
    <xf numFmtId="3" fontId="0" fillId="4" borderId="0" xfId="0" applyNumberFormat="1" applyFill="1" applyBorder="1" applyAlignment="1">
      <alignment vertical="center"/>
    </xf>
    <xf numFmtId="0" fontId="2" fillId="4" borderId="8" xfId="0" applyFont="1" applyFill="1" applyBorder="1" applyAlignment="1">
      <alignment vertical="center" wrapText="1"/>
    </xf>
    <xf numFmtId="0" fontId="2" fillId="4" borderId="5" xfId="0" applyFont="1" applyFill="1" applyBorder="1" applyAlignment="1">
      <alignment wrapText="1"/>
    </xf>
    <xf numFmtId="0" fontId="2" fillId="4" borderId="4" xfId="0" applyFont="1" applyFill="1" applyBorder="1" applyAlignment="1">
      <alignment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vertical="center" wrapText="1"/>
    </xf>
    <xf numFmtId="0" fontId="2" fillId="4" borderId="1" xfId="0" applyFont="1" applyFill="1" applyBorder="1" applyAlignment="1">
      <alignment horizontal="center" vertical="center" wrapText="1"/>
    </xf>
    <xf numFmtId="0" fontId="2" fillId="4" borderId="13" xfId="0" applyFont="1" applyFill="1" applyBorder="1" applyAlignment="1">
      <alignment vertical="center" wrapText="1"/>
    </xf>
    <xf numFmtId="0" fontId="2" fillId="4" borderId="3" xfId="0" applyFont="1" applyFill="1" applyBorder="1" applyAlignment="1">
      <alignment vertical="center" wrapText="1"/>
    </xf>
    <xf numFmtId="0" fontId="2" fillId="4" borderId="2" xfId="0" applyFont="1" applyFill="1" applyBorder="1" applyAlignment="1">
      <alignment vertical="center" wrapText="1"/>
    </xf>
    <xf numFmtId="0" fontId="2" fillId="4" borderId="11" xfId="0" applyFont="1" applyFill="1" applyBorder="1" applyAlignment="1">
      <alignment wrapText="1"/>
    </xf>
    <xf numFmtId="3" fontId="2" fillId="4" borderId="2" xfId="0" applyNumberFormat="1" applyFont="1" applyFill="1" applyBorder="1" applyAlignment="1">
      <alignment vertical="center" wrapText="1"/>
    </xf>
    <xf numFmtId="0" fontId="2" fillId="4" borderId="1" xfId="0" applyFont="1" applyFill="1" applyBorder="1" applyAlignment="1">
      <alignment horizontal="left" vertical="center" wrapText="1"/>
    </xf>
    <xf numFmtId="0" fontId="2" fillId="4" borderId="9" xfId="0" applyFont="1" applyFill="1" applyBorder="1" applyAlignment="1">
      <alignment vertical="center" wrapText="1"/>
    </xf>
    <xf numFmtId="0" fontId="2" fillId="4" borderId="10" xfId="0" applyFont="1" applyFill="1" applyBorder="1" applyAlignment="1">
      <alignment vertical="center" wrapText="1"/>
    </xf>
    <xf numFmtId="0" fontId="2" fillId="4" borderId="3" xfId="0" applyFont="1" applyFill="1" applyBorder="1" applyAlignment="1">
      <alignment horizontal="left" vertical="center" wrapText="1" indent="3"/>
    </xf>
    <xf numFmtId="0" fontId="2" fillId="4" borderId="2" xfId="0" applyFont="1" applyFill="1" applyBorder="1" applyAlignment="1">
      <alignment horizontal="left" vertical="center" wrapText="1" indent="2"/>
    </xf>
    <xf numFmtId="0" fontId="2" fillId="4" borderId="1" xfId="0" applyFont="1" applyFill="1" applyBorder="1" applyAlignment="1">
      <alignment vertical="center" wrapText="1"/>
    </xf>
    <xf numFmtId="3" fontId="2" fillId="4" borderId="14" xfId="0" applyNumberFormat="1" applyFont="1" applyFill="1" applyBorder="1" applyAlignment="1">
      <alignment vertical="center" wrapText="1"/>
    </xf>
    <xf numFmtId="0" fontId="3" fillId="3" borderId="2" xfId="0" applyFont="1" applyFill="1" applyBorder="1" applyAlignment="1">
      <alignment vertical="center" wrapText="1"/>
    </xf>
    <xf numFmtId="0" fontId="3" fillId="3" borderId="8" xfId="0" applyFont="1" applyFill="1" applyBorder="1" applyAlignment="1">
      <alignment vertical="top" wrapText="1"/>
    </xf>
    <xf numFmtId="0" fontId="3" fillId="3" borderId="9" xfId="0" applyFont="1" applyFill="1" applyBorder="1" applyAlignment="1">
      <alignment vertical="top" wrapText="1"/>
    </xf>
    <xf numFmtId="0" fontId="2" fillId="4" borderId="13" xfId="0" applyFont="1" applyFill="1" applyBorder="1" applyAlignment="1">
      <alignment horizontal="left" vertical="center" wrapText="1"/>
    </xf>
    <xf numFmtId="0" fontId="6" fillId="4" borderId="0" xfId="0" applyFont="1" applyFill="1" applyBorder="1" applyAlignment="1">
      <alignment wrapText="1"/>
    </xf>
    <xf numFmtId="0" fontId="2" fillId="4" borderId="2" xfId="0" applyFont="1" applyFill="1" applyBorder="1" applyAlignment="1">
      <alignment wrapText="1"/>
    </xf>
    <xf numFmtId="0" fontId="2" fillId="4" borderId="2" xfId="0" applyFont="1" applyFill="1" applyBorder="1" applyAlignment="1">
      <alignment horizontal="left" vertical="center" wrapText="1" indent="3"/>
    </xf>
    <xf numFmtId="0" fontId="3" fillId="3" borderId="10" xfId="0" applyFont="1" applyFill="1" applyBorder="1" applyAlignment="1">
      <alignment vertical="top" wrapText="1"/>
    </xf>
    <xf numFmtId="0" fontId="6" fillId="4" borderId="0" xfId="0" applyFont="1" applyFill="1" applyBorder="1" applyAlignment="1">
      <alignment horizontal="left" vertical="center"/>
    </xf>
    <xf numFmtId="0" fontId="2" fillId="4" borderId="13" xfId="0" applyFont="1" applyFill="1" applyBorder="1" applyAlignment="1">
      <alignment horizontal="center" vertical="center" wrapText="1"/>
    </xf>
    <xf numFmtId="0" fontId="3" fillId="3" borderId="2" xfId="0" applyFont="1" applyFill="1" applyBorder="1" applyAlignment="1">
      <alignment horizontal="left" vertical="top" wrapText="1"/>
    </xf>
    <xf numFmtId="3" fontId="2" fillId="4" borderId="14" xfId="0" applyNumberFormat="1" applyFont="1" applyFill="1" applyBorder="1" applyAlignment="1">
      <alignment horizontal="left" vertical="center" wrapText="1"/>
    </xf>
    <xf numFmtId="0" fontId="3" fillId="3" borderId="2" xfId="0" applyFont="1" applyFill="1" applyBorder="1" applyAlignment="1">
      <alignment vertical="top" wrapText="1"/>
    </xf>
    <xf numFmtId="0" fontId="2" fillId="2" borderId="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6" borderId="2"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8" xfId="0" applyFont="1" applyFill="1" applyBorder="1" applyAlignment="1">
      <alignment horizontal="left" vertical="center" wrapText="1"/>
    </xf>
    <xf numFmtId="0" fontId="2" fillId="4" borderId="0" xfId="0" applyFont="1" applyFill="1" applyAlignment="1">
      <alignment wrapText="1"/>
    </xf>
    <xf numFmtId="0" fontId="2" fillId="4" borderId="5" xfId="0" applyFont="1" applyFill="1" applyBorder="1" applyAlignment="1">
      <alignment vertical="center" wrapText="1"/>
    </xf>
    <xf numFmtId="0" fontId="8" fillId="4" borderId="0" xfId="0" applyFont="1" applyFill="1" applyBorder="1" applyAlignment="1">
      <alignment horizontal="center"/>
    </xf>
    <xf numFmtId="0" fontId="2" fillId="7" borderId="0" xfId="0" applyFont="1" applyFill="1" applyBorder="1" applyAlignment="1">
      <alignment vertical="center" wrapText="1"/>
    </xf>
    <xf numFmtId="0" fontId="2" fillId="9" borderId="2" xfId="0" applyFont="1" applyFill="1" applyBorder="1" applyAlignment="1">
      <alignment horizontal="left" vertical="center" wrapText="1"/>
    </xf>
    <xf numFmtId="0" fontId="2" fillId="6" borderId="2" xfId="0" applyFont="1" applyFill="1" applyBorder="1" applyAlignment="1">
      <alignment vertical="center" wrapText="1"/>
    </xf>
    <xf numFmtId="0" fontId="3" fillId="4" borderId="0" xfId="0" applyFont="1" applyFill="1" applyAlignment="1">
      <alignment vertical="center" wrapText="1"/>
    </xf>
    <xf numFmtId="0" fontId="2" fillId="4" borderId="0" xfId="0" applyFont="1" applyFill="1" applyAlignment="1">
      <alignment vertical="center"/>
    </xf>
    <xf numFmtId="16" fontId="2" fillId="4" borderId="0" xfId="0" applyNumberFormat="1" applyFont="1" applyFill="1" applyAlignment="1">
      <alignment vertical="center" wrapText="1"/>
    </xf>
    <xf numFmtId="0" fontId="3" fillId="4" borderId="0" xfId="0" applyFont="1" applyFill="1" applyAlignment="1">
      <alignment vertical="center"/>
    </xf>
    <xf numFmtId="0" fontId="6" fillId="4" borderId="0" xfId="0" applyFont="1" applyFill="1" applyBorder="1" applyAlignment="1">
      <alignment horizontal="center"/>
    </xf>
    <xf numFmtId="0" fontId="2" fillId="4" borderId="0" xfId="0" applyFont="1" applyFill="1" applyAlignment="1">
      <alignment horizontal="center"/>
    </xf>
    <xf numFmtId="0" fontId="3" fillId="4" borderId="0" xfId="0" applyFont="1" applyFill="1" applyAlignment="1">
      <alignment vertical="top" wrapText="1"/>
    </xf>
    <xf numFmtId="0" fontId="2" fillId="4" borderId="0" xfId="0" applyFont="1" applyFill="1" applyAlignment="1">
      <alignment vertical="top" wrapText="1"/>
    </xf>
    <xf numFmtId="0" fontId="2" fillId="4" borderId="0" xfId="0" applyFont="1" applyFill="1" applyAlignment="1">
      <alignment horizontal="left" vertical="top" wrapText="1"/>
    </xf>
    <xf numFmtId="3" fontId="6" fillId="4" borderId="0" xfId="0" applyNumberFormat="1" applyFont="1" applyFill="1" applyBorder="1" applyAlignment="1">
      <alignment horizontal="center"/>
    </xf>
    <xf numFmtId="3" fontId="2" fillId="4" borderId="0" xfId="0" applyNumberFormat="1" applyFont="1" applyFill="1" applyAlignment="1">
      <alignment horizontal="center"/>
    </xf>
    <xf numFmtId="0" fontId="2" fillId="4" borderId="0" xfId="0" applyFont="1" applyFill="1" applyAlignment="1">
      <alignment horizontal="center" vertical="center"/>
    </xf>
    <xf numFmtId="0" fontId="2" fillId="10" borderId="2" xfId="0" applyFont="1" applyFill="1" applyBorder="1" applyAlignment="1">
      <alignment horizontal="left" vertical="center" wrapText="1"/>
    </xf>
    <xf numFmtId="0" fontId="2" fillId="10" borderId="10" xfId="0" applyFont="1" applyFill="1" applyBorder="1" applyAlignment="1">
      <alignment horizontal="left" vertical="center" wrapText="1"/>
    </xf>
    <xf numFmtId="0" fontId="2" fillId="10" borderId="13" xfId="0" applyFont="1" applyFill="1" applyBorder="1" applyAlignment="1">
      <alignment horizontal="left" vertical="center" wrapText="1"/>
    </xf>
    <xf numFmtId="0" fontId="4" fillId="4" borderId="0" xfId="0" applyFont="1" applyFill="1" applyAlignment="1"/>
    <xf numFmtId="0" fontId="2" fillId="4" borderId="0" xfId="0" applyFont="1" applyFill="1" applyBorder="1"/>
    <xf numFmtId="0" fontId="2" fillId="4" borderId="16" xfId="0" applyFont="1" applyFill="1" applyBorder="1" applyAlignment="1">
      <alignment vertical="top" wrapText="1"/>
    </xf>
    <xf numFmtId="0" fontId="10" fillId="5" borderId="16" xfId="0" applyFont="1" applyFill="1" applyBorder="1" applyAlignment="1">
      <alignment horizontal="left" vertical="center" wrapText="1"/>
    </xf>
    <xf numFmtId="0" fontId="2" fillId="4" borderId="16" xfId="0" applyFont="1" applyFill="1" applyBorder="1" applyAlignment="1">
      <alignment vertical="center" wrapText="1"/>
    </xf>
    <xf numFmtId="0" fontId="2" fillId="7" borderId="16" xfId="0" applyFont="1" applyFill="1" applyBorder="1" applyAlignment="1">
      <alignment vertical="center" wrapText="1"/>
    </xf>
    <xf numFmtId="0" fontId="2" fillId="6" borderId="16" xfId="0" applyFont="1" applyFill="1" applyBorder="1" applyAlignment="1">
      <alignment vertical="center" wrapText="1"/>
    </xf>
    <xf numFmtId="0" fontId="2" fillId="8" borderId="16" xfId="0" applyFont="1" applyFill="1" applyBorder="1" applyAlignment="1">
      <alignment vertical="center" wrapText="1"/>
    </xf>
    <xf numFmtId="0" fontId="3" fillId="2" borderId="16" xfId="0" applyFont="1" applyFill="1" applyBorder="1" applyAlignment="1">
      <alignment vertical="center" wrapText="1"/>
    </xf>
    <xf numFmtId="0" fontId="2" fillId="10" borderId="16" xfId="0" applyFont="1" applyFill="1" applyBorder="1" applyAlignment="1">
      <alignment vertical="center" wrapText="1"/>
    </xf>
    <xf numFmtId="0" fontId="2" fillId="9" borderId="16" xfId="0" applyFont="1" applyFill="1" applyBorder="1" applyAlignment="1">
      <alignment vertical="center" wrapText="1"/>
    </xf>
    <xf numFmtId="0" fontId="3" fillId="4" borderId="16" xfId="0" applyFont="1" applyFill="1" applyBorder="1" applyAlignment="1">
      <alignment vertical="center" wrapText="1"/>
    </xf>
    <xf numFmtId="0" fontId="2" fillId="0" borderId="0" xfId="0" applyFont="1" applyFill="1" applyBorder="1" applyAlignment="1">
      <alignment horizontal="center" vertical="center"/>
    </xf>
    <xf numFmtId="0" fontId="2" fillId="4" borderId="0" xfId="0" applyFont="1" applyFill="1" applyBorder="1" applyAlignment="1">
      <alignment wrapText="1"/>
    </xf>
    <xf numFmtId="0" fontId="2" fillId="4" borderId="0" xfId="0" applyFont="1" applyFill="1" applyBorder="1" applyAlignment="1">
      <alignment horizontal="left" vertical="center" wrapText="1"/>
    </xf>
    <xf numFmtId="0" fontId="10" fillId="5" borderId="17" xfId="0" applyFont="1" applyFill="1" applyBorder="1" applyAlignment="1">
      <alignment horizontal="left" vertical="center" wrapText="1"/>
    </xf>
    <xf numFmtId="0" fontId="10" fillId="5" borderId="17" xfId="0" applyFont="1" applyFill="1" applyBorder="1" applyAlignment="1">
      <alignment vertical="center" wrapText="1"/>
    </xf>
    <xf numFmtId="3" fontId="10" fillId="5" borderId="17" xfId="0" applyNumberFormat="1" applyFont="1" applyFill="1" applyBorder="1" applyAlignment="1">
      <alignment horizontal="left" vertical="center" wrapText="1"/>
    </xf>
    <xf numFmtId="14" fontId="2" fillId="4" borderId="16" xfId="0" applyNumberFormat="1" applyFont="1" applyFill="1" applyBorder="1" applyAlignment="1">
      <alignment vertical="center" wrapText="1"/>
    </xf>
    <xf numFmtId="0" fontId="2" fillId="4" borderId="16" xfId="0" applyFont="1" applyFill="1" applyBorder="1" applyAlignment="1">
      <alignment horizontal="left" vertical="top" wrapText="1"/>
    </xf>
    <xf numFmtId="0" fontId="2" fillId="4" borderId="0" xfId="0" applyFont="1" applyFill="1" applyBorder="1" applyAlignment="1">
      <alignment horizontal="left" vertical="top" wrapText="1"/>
    </xf>
    <xf numFmtId="0" fontId="2" fillId="4" borderId="0" xfId="0" applyFont="1" applyFill="1" applyBorder="1" applyAlignment="1">
      <alignment vertical="center"/>
    </xf>
    <xf numFmtId="0" fontId="2" fillId="4" borderId="0" xfId="0" applyFont="1" applyFill="1" applyBorder="1" applyAlignment="1">
      <alignment horizontal="center"/>
    </xf>
    <xf numFmtId="0" fontId="2" fillId="4" borderId="21" xfId="0" applyFont="1" applyFill="1" applyBorder="1" applyAlignment="1">
      <alignment vertical="center" wrapText="1"/>
    </xf>
    <xf numFmtId="0" fontId="2" fillId="4" borderId="21" xfId="0" applyFont="1" applyFill="1" applyBorder="1" applyAlignment="1">
      <alignment horizontal="left" vertical="top" wrapText="1"/>
    </xf>
    <xf numFmtId="0" fontId="2" fillId="4" borderId="21" xfId="0" applyFont="1" applyFill="1" applyBorder="1" applyAlignment="1">
      <alignment horizontal="center" vertical="center" wrapText="1"/>
    </xf>
    <xf numFmtId="0" fontId="2" fillId="0" borderId="21" xfId="0" applyFont="1" applyBorder="1" applyAlignment="1">
      <alignment horizontal="left" vertical="top" wrapText="1"/>
    </xf>
    <xf numFmtId="0" fontId="3" fillId="2" borderId="21" xfId="0" applyFont="1" applyFill="1" applyBorder="1" applyAlignment="1">
      <alignment horizontal="left" vertical="center" wrapText="1"/>
    </xf>
    <xf numFmtId="0" fontId="2" fillId="4" borderId="21" xfId="0" applyFont="1" applyFill="1" applyBorder="1" applyAlignment="1">
      <alignment vertical="top" wrapText="1"/>
    </xf>
    <xf numFmtId="0" fontId="3" fillId="0" borderId="21" xfId="0" applyFont="1" applyBorder="1" applyAlignment="1">
      <alignment horizontal="left" vertical="top" wrapText="1"/>
    </xf>
    <xf numFmtId="0" fontId="2" fillId="4" borderId="16"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25" xfId="0" applyFont="1" applyFill="1" applyBorder="1" applyAlignment="1">
      <alignment vertical="top" wrapText="1"/>
    </xf>
    <xf numFmtId="0" fontId="2" fillId="4" borderId="25" xfId="0" applyFont="1" applyFill="1" applyBorder="1" applyAlignment="1">
      <alignment horizontal="left" vertical="center" wrapText="1"/>
    </xf>
    <xf numFmtId="0" fontId="2" fillId="4" borderId="25" xfId="0" applyFont="1" applyFill="1" applyBorder="1" applyAlignment="1">
      <alignment vertical="center" wrapText="1"/>
    </xf>
    <xf numFmtId="0" fontId="10" fillId="5" borderId="16" xfId="0" applyFont="1" applyFill="1" applyBorder="1" applyAlignment="1">
      <alignment horizontal="left" vertical="center"/>
    </xf>
    <xf numFmtId="0" fontId="3" fillId="4" borderId="25" xfId="0" applyFont="1" applyFill="1" applyBorder="1" applyAlignment="1">
      <alignment vertical="center" wrapText="1"/>
    </xf>
    <xf numFmtId="0" fontId="2" fillId="10" borderId="26" xfId="0" applyFont="1" applyFill="1" applyBorder="1" applyAlignment="1">
      <alignment horizontal="left" vertical="center" wrapText="1"/>
    </xf>
    <xf numFmtId="0" fontId="2" fillId="10" borderId="27" xfId="0" applyFont="1" applyFill="1" applyBorder="1" applyAlignment="1">
      <alignment horizontal="left" vertical="center" wrapText="1"/>
    </xf>
    <xf numFmtId="0" fontId="3" fillId="10" borderId="20" xfId="0" applyFont="1" applyFill="1" applyBorder="1" applyAlignment="1">
      <alignment horizontal="left" vertical="center" wrapText="1"/>
    </xf>
    <xf numFmtId="0" fontId="14" fillId="0" borderId="0" xfId="0" applyFont="1" applyAlignment="1">
      <alignment vertical="center"/>
    </xf>
    <xf numFmtId="0" fontId="2" fillId="10" borderId="2" xfId="0" applyFont="1" applyFill="1" applyBorder="1" applyAlignment="1">
      <alignment vertical="center" wrapText="1"/>
    </xf>
    <xf numFmtId="0" fontId="2" fillId="4" borderId="0" xfId="0" applyFont="1" applyFill="1" applyBorder="1" applyAlignment="1">
      <alignment horizontal="center" vertical="center" wrapText="1"/>
    </xf>
    <xf numFmtId="14" fontId="2" fillId="4" borderId="16" xfId="0" applyNumberFormat="1" applyFont="1" applyFill="1" applyBorder="1" applyAlignment="1">
      <alignment vertical="top" wrapText="1"/>
    </xf>
    <xf numFmtId="0" fontId="2" fillId="4" borderId="0" xfId="0" applyFont="1" applyFill="1" applyBorder="1" applyAlignment="1">
      <alignment horizontal="left" vertical="center"/>
    </xf>
    <xf numFmtId="0" fontId="2" fillId="7" borderId="13" xfId="0" applyFont="1" applyFill="1" applyBorder="1" applyAlignment="1">
      <alignment horizontal="left" vertical="center" wrapText="1"/>
    </xf>
    <xf numFmtId="0" fontId="15" fillId="4" borderId="9" xfId="0" applyFont="1" applyFill="1" applyBorder="1" applyAlignment="1">
      <alignment vertical="center" wrapText="1"/>
    </xf>
    <xf numFmtId="0" fontId="15" fillId="4" borderId="10" xfId="0" applyFont="1" applyFill="1" applyBorder="1" applyAlignment="1">
      <alignment vertical="center" wrapText="1"/>
    </xf>
    <xf numFmtId="0" fontId="9" fillId="5" borderId="8" xfId="0" applyFont="1" applyFill="1" applyBorder="1" applyAlignment="1">
      <alignment horizontal="left" vertical="center" wrapText="1"/>
    </xf>
    <xf numFmtId="0" fontId="15" fillId="4" borderId="9" xfId="0" applyFont="1" applyFill="1" applyBorder="1" applyAlignment="1">
      <alignment horizontal="left" vertical="center"/>
    </xf>
    <xf numFmtId="0" fontId="2" fillId="4" borderId="14" xfId="0" applyFont="1" applyFill="1" applyBorder="1" applyAlignment="1">
      <alignment vertical="center" wrapText="1"/>
    </xf>
    <xf numFmtId="0" fontId="3" fillId="3" borderId="4" xfId="0" applyFont="1" applyFill="1" applyBorder="1" applyAlignment="1">
      <alignment vertical="top" wrapText="1"/>
    </xf>
    <xf numFmtId="0" fontId="2" fillId="2" borderId="12" xfId="0" applyFont="1" applyFill="1" applyBorder="1" applyAlignment="1">
      <alignment horizontal="left" vertical="center"/>
    </xf>
    <xf numFmtId="0" fontId="2" fillId="2" borderId="10" xfId="0" applyFont="1" applyFill="1" applyBorder="1" applyAlignment="1">
      <alignment vertical="center" wrapText="1"/>
    </xf>
    <xf numFmtId="0" fontId="2" fillId="4" borderId="9" xfId="0" applyFont="1" applyFill="1" applyBorder="1" applyAlignment="1">
      <alignment wrapText="1"/>
    </xf>
    <xf numFmtId="0" fontId="2" fillId="4" borderId="2" xfId="0" applyFont="1" applyFill="1" applyBorder="1" applyAlignment="1">
      <alignment vertical="top" wrapText="1"/>
    </xf>
    <xf numFmtId="3" fontId="2" fillId="4" borderId="0" xfId="0" applyNumberFormat="1" applyFont="1" applyFill="1" applyBorder="1" applyAlignment="1">
      <alignment vertical="center"/>
    </xf>
    <xf numFmtId="0" fontId="2" fillId="4" borderId="1" xfId="0" applyFont="1" applyFill="1" applyBorder="1" applyAlignment="1">
      <alignment horizontal="left" vertical="center"/>
    </xf>
    <xf numFmtId="0" fontId="3" fillId="10" borderId="2" xfId="0" applyFont="1" applyFill="1" applyBorder="1" applyAlignment="1">
      <alignment vertical="center" wrapText="1"/>
    </xf>
    <xf numFmtId="0" fontId="3" fillId="2" borderId="2" xfId="0" applyFont="1" applyFill="1" applyBorder="1" applyAlignment="1">
      <alignment vertical="center" wrapText="1"/>
    </xf>
    <xf numFmtId="0" fontId="2" fillId="4" borderId="2" xfId="0" applyFont="1" applyFill="1" applyBorder="1" applyAlignment="1">
      <alignment horizontal="left" vertical="top" wrapText="1"/>
    </xf>
    <xf numFmtId="0" fontId="3" fillId="4" borderId="2" xfId="0" applyFont="1" applyFill="1" applyBorder="1" applyAlignment="1">
      <alignment vertical="top" wrapText="1"/>
    </xf>
    <xf numFmtId="0" fontId="2" fillId="7" borderId="2" xfId="0" applyFont="1" applyFill="1" applyBorder="1" applyAlignment="1">
      <alignment vertical="center" wrapText="1"/>
    </xf>
    <xf numFmtId="0" fontId="11" fillId="4" borderId="2" xfId="0" applyFont="1" applyFill="1" applyBorder="1" applyAlignment="1">
      <alignment horizontal="left" vertical="top" wrapText="1"/>
    </xf>
    <xf numFmtId="0" fontId="3" fillId="4" borderId="2" xfId="0" applyFont="1" applyFill="1" applyBorder="1" applyAlignment="1">
      <alignment vertical="center" wrapText="1"/>
    </xf>
    <xf numFmtId="0" fontId="2" fillId="7" borderId="2" xfId="0" applyFont="1" applyFill="1" applyBorder="1" applyAlignment="1">
      <alignment vertical="top" wrapText="1"/>
    </xf>
    <xf numFmtId="0" fontId="2" fillId="4" borderId="2" xfId="0" applyFont="1" applyFill="1" applyBorder="1" applyAlignment="1">
      <alignment horizontal="left" vertical="center"/>
    </xf>
    <xf numFmtId="0" fontId="2" fillId="0" borderId="2" xfId="0" applyFont="1" applyBorder="1" applyAlignment="1">
      <alignment horizontal="left" vertical="top" wrapText="1"/>
    </xf>
    <xf numFmtId="0" fontId="11" fillId="4" borderId="2" xfId="0" applyFont="1" applyFill="1" applyBorder="1" applyAlignment="1">
      <alignment vertical="top" wrapText="1"/>
    </xf>
    <xf numFmtId="0" fontId="2" fillId="4" borderId="2" xfId="0" applyFont="1" applyFill="1" applyBorder="1"/>
    <xf numFmtId="0" fontId="3" fillId="9" borderId="2" xfId="0" applyFont="1" applyFill="1" applyBorder="1" applyAlignment="1">
      <alignment vertical="center" wrapText="1"/>
    </xf>
    <xf numFmtId="0" fontId="2" fillId="0" borderId="2" xfId="0" applyFont="1" applyBorder="1" applyAlignment="1">
      <alignment horizontal="left" vertical="center" wrapText="1"/>
    </xf>
    <xf numFmtId="0" fontId="3" fillId="10" borderId="2" xfId="0" applyFont="1" applyFill="1" applyBorder="1" applyAlignment="1">
      <alignment horizontal="left" vertical="center" wrapText="1"/>
    </xf>
    <xf numFmtId="14" fontId="2" fillId="4" borderId="2" xfId="0" applyNumberFormat="1" applyFont="1" applyFill="1" applyBorder="1" applyAlignment="1">
      <alignment vertical="top" wrapText="1"/>
    </xf>
    <xf numFmtId="14" fontId="2" fillId="4" borderId="2" xfId="0" applyNumberFormat="1" applyFont="1" applyFill="1" applyBorder="1" applyAlignment="1">
      <alignment vertical="center" wrapText="1"/>
    </xf>
    <xf numFmtId="0" fontId="2" fillId="10" borderId="8" xfId="0" applyFont="1" applyFill="1" applyBorder="1" applyAlignment="1">
      <alignment vertical="center" wrapText="1"/>
    </xf>
    <xf numFmtId="0" fontId="2" fillId="4" borderId="8" xfId="0" applyFont="1" applyFill="1" applyBorder="1" applyAlignment="1">
      <alignment horizontal="left" vertical="center" wrapText="1" indent="3"/>
    </xf>
    <xf numFmtId="0" fontId="2" fillId="4" borderId="10" xfId="0" applyFont="1" applyFill="1" applyBorder="1" applyAlignment="1">
      <alignment horizontal="left" vertical="center" wrapText="1" indent="3"/>
    </xf>
    <xf numFmtId="0" fontId="2" fillId="4" borderId="9" xfId="0" applyFont="1" applyFill="1" applyBorder="1" applyAlignment="1">
      <alignment horizontal="left" vertical="center" wrapText="1" indent="3"/>
    </xf>
    <xf numFmtId="0" fontId="2" fillId="9" borderId="8" xfId="0" applyFont="1" applyFill="1" applyBorder="1" applyAlignment="1">
      <alignment vertical="center" wrapText="1"/>
    </xf>
    <xf numFmtId="0" fontId="3" fillId="2" borderId="22"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3" fillId="2" borderId="8" xfId="0" applyFont="1" applyFill="1" applyBorder="1" applyAlignment="1">
      <alignment vertical="center" wrapText="1"/>
    </xf>
    <xf numFmtId="0" fontId="3" fillId="9" borderId="2" xfId="0" applyFont="1" applyFill="1" applyBorder="1" applyAlignment="1">
      <alignment horizontal="left" vertical="center" wrapText="1"/>
    </xf>
    <xf numFmtId="165" fontId="2" fillId="4" borderId="2" xfId="2" applyNumberFormat="1" applyFont="1" applyFill="1" applyBorder="1" applyAlignment="1">
      <alignment vertical="center" wrapText="1"/>
    </xf>
    <xf numFmtId="165" fontId="2" fillId="4" borderId="2" xfId="2" applyNumberFormat="1" applyFont="1" applyFill="1" applyBorder="1" applyAlignment="1">
      <alignment horizontal="left" vertical="center" wrapText="1"/>
    </xf>
    <xf numFmtId="165" fontId="3" fillId="4" borderId="2" xfId="2" applyNumberFormat="1" applyFont="1" applyFill="1" applyBorder="1" applyAlignment="1">
      <alignment vertical="center" wrapText="1"/>
    </xf>
    <xf numFmtId="165" fontId="2" fillId="4" borderId="2" xfId="0" applyNumberFormat="1" applyFont="1" applyFill="1" applyBorder="1" applyAlignment="1">
      <alignment vertical="center" wrapText="1"/>
    </xf>
    <xf numFmtId="0" fontId="2" fillId="4" borderId="22" xfId="0" applyFont="1" applyFill="1" applyBorder="1" applyAlignment="1">
      <alignment vertical="center" wrapText="1"/>
    </xf>
    <xf numFmtId="0" fontId="2" fillId="4" borderId="24" xfId="0" applyFont="1" applyFill="1" applyBorder="1" applyAlignment="1">
      <alignment vertical="center" wrapText="1"/>
    </xf>
    <xf numFmtId="165" fontId="2" fillId="4" borderId="21" xfId="0" applyNumberFormat="1" applyFont="1" applyFill="1" applyBorder="1" applyAlignment="1">
      <alignment horizontal="right" vertical="center" wrapText="1"/>
    </xf>
    <xf numFmtId="0" fontId="2" fillId="4" borderId="21" xfId="0" applyFont="1" applyFill="1" applyBorder="1" applyAlignment="1">
      <alignment horizontal="center" vertical="center"/>
    </xf>
    <xf numFmtId="165" fontId="2" fillId="4" borderId="21" xfId="0" applyNumberFormat="1" applyFont="1" applyFill="1" applyBorder="1" applyAlignment="1">
      <alignment horizontal="right" vertical="center"/>
    </xf>
    <xf numFmtId="165" fontId="2" fillId="4" borderId="2" xfId="0" applyNumberFormat="1" applyFont="1" applyFill="1" applyBorder="1" applyAlignment="1">
      <alignment horizontal="right" vertical="center" wrapText="1"/>
    </xf>
    <xf numFmtId="165" fontId="2" fillId="4" borderId="2" xfId="0" applyNumberFormat="1" applyFont="1" applyFill="1" applyBorder="1" applyAlignment="1">
      <alignment horizontal="center" vertical="center" wrapText="1"/>
    </xf>
    <xf numFmtId="165" fontId="2" fillId="4" borderId="2" xfId="0" applyNumberFormat="1" applyFont="1" applyFill="1" applyBorder="1" applyAlignment="1">
      <alignment horizontal="left" vertical="center" wrapText="1"/>
    </xf>
    <xf numFmtId="0" fontId="2" fillId="4" borderId="28"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11" borderId="9" xfId="0" applyFont="1" applyFill="1" applyBorder="1" applyAlignment="1">
      <alignment horizontal="left" vertical="center" wrapText="1"/>
    </xf>
    <xf numFmtId="165" fontId="2" fillId="4" borderId="8" xfId="2" applyNumberFormat="1" applyFont="1" applyFill="1" applyBorder="1" applyAlignment="1">
      <alignment vertical="center" wrapText="1"/>
    </xf>
    <xf numFmtId="0" fontId="3" fillId="3" borderId="8" xfId="0" applyFont="1" applyFill="1" applyBorder="1" applyAlignment="1">
      <alignment vertical="center" wrapText="1"/>
    </xf>
    <xf numFmtId="165" fontId="2" fillId="4" borderId="8" xfId="0" applyNumberFormat="1" applyFont="1" applyFill="1" applyBorder="1" applyAlignment="1">
      <alignment vertical="center" wrapText="1"/>
    </xf>
    <xf numFmtId="0" fontId="3" fillId="4" borderId="9" xfId="0" applyFont="1" applyFill="1" applyBorder="1" applyAlignment="1">
      <alignment vertical="top" wrapText="1"/>
    </xf>
    <xf numFmtId="0" fontId="2" fillId="4" borderId="1" xfId="0" applyFont="1" applyFill="1" applyBorder="1" applyAlignment="1">
      <alignment wrapText="1"/>
    </xf>
    <xf numFmtId="165" fontId="2" fillId="4" borderId="14" xfId="0" applyNumberFormat="1" applyFont="1" applyFill="1" applyBorder="1" applyAlignment="1">
      <alignment horizontal="right" vertical="center" wrapText="1"/>
    </xf>
    <xf numFmtId="16" fontId="2" fillId="4" borderId="0" xfId="0" applyNumberFormat="1" applyFont="1" applyFill="1" applyAlignment="1">
      <alignment wrapText="1"/>
    </xf>
    <xf numFmtId="16" fontId="2" fillId="4" borderId="2" xfId="0" applyNumberFormat="1" applyFont="1" applyFill="1" applyBorder="1" applyAlignment="1">
      <alignment wrapText="1"/>
    </xf>
    <xf numFmtId="0" fontId="3" fillId="4" borderId="0" xfId="0" applyFont="1" applyFill="1" applyBorder="1" applyAlignment="1">
      <alignment horizontal="left" vertical="top"/>
    </xf>
    <xf numFmtId="0" fontId="3" fillId="4" borderId="0" xfId="0" applyFont="1" applyFill="1" applyBorder="1" applyAlignment="1">
      <alignment horizontal="left" vertical="top" wrapText="1"/>
    </xf>
    <xf numFmtId="0" fontId="3" fillId="4" borderId="0" xfId="0" applyFont="1" applyFill="1" applyBorder="1" applyAlignment="1">
      <alignment horizontal="center" vertical="top"/>
    </xf>
    <xf numFmtId="3" fontId="3" fillId="4" borderId="0" xfId="0" applyNumberFormat="1" applyFont="1" applyFill="1" applyBorder="1" applyAlignment="1">
      <alignment horizontal="right" vertical="top"/>
    </xf>
    <xf numFmtId="0" fontId="9" fillId="5" borderId="30" xfId="0" applyFont="1" applyFill="1" applyBorder="1" applyAlignment="1">
      <alignment horizontal="left" wrapText="1"/>
    </xf>
    <xf numFmtId="3" fontId="17" fillId="5" borderId="6" xfId="0" applyNumberFormat="1" applyFont="1" applyFill="1" applyBorder="1"/>
    <xf numFmtId="3" fontId="9" fillId="5" borderId="11" xfId="0" applyNumberFormat="1" applyFont="1" applyFill="1" applyBorder="1" applyAlignment="1">
      <alignment horizontal="left"/>
    </xf>
    <xf numFmtId="0" fontId="2" fillId="2" borderId="31" xfId="0" applyFont="1" applyFill="1" applyBorder="1" applyAlignment="1">
      <alignment vertical="center"/>
    </xf>
    <xf numFmtId="3" fontId="2" fillId="2" borderId="31" xfId="0" applyNumberFormat="1" applyFont="1" applyFill="1" applyBorder="1"/>
    <xf numFmtId="164" fontId="2" fillId="2" borderId="31" xfId="1" applyNumberFormat="1" applyFont="1" applyFill="1" applyBorder="1"/>
    <xf numFmtId="0" fontId="2" fillId="7" borderId="31" xfId="0" applyFont="1" applyFill="1" applyBorder="1" applyAlignment="1">
      <alignment vertical="center"/>
    </xf>
    <xf numFmtId="3" fontId="2" fillId="7" borderId="31" xfId="0" applyNumberFormat="1" applyFont="1" applyFill="1" applyBorder="1"/>
    <xf numFmtId="164" fontId="2" fillId="7" borderId="31" xfId="1" applyNumberFormat="1" applyFont="1" applyFill="1" applyBorder="1"/>
    <xf numFmtId="0" fontId="2" fillId="10" borderId="31" xfId="0" applyFont="1" applyFill="1" applyBorder="1" applyAlignment="1">
      <alignment vertical="center"/>
    </xf>
    <xf numFmtId="3" fontId="2" fillId="10" borderId="31" xfId="0" applyNumberFormat="1" applyFont="1" applyFill="1" applyBorder="1"/>
    <xf numFmtId="0" fontId="2" fillId="10" borderId="31" xfId="0" applyFont="1" applyFill="1" applyBorder="1" applyAlignment="1">
      <alignment vertical="center" wrapText="1"/>
    </xf>
    <xf numFmtId="9" fontId="2" fillId="10" borderId="31" xfId="1" applyFont="1" applyFill="1" applyBorder="1"/>
    <xf numFmtId="0" fontId="2" fillId="9" borderId="31" xfId="0" applyFont="1" applyFill="1" applyBorder="1" applyAlignment="1">
      <alignment horizontal="left" vertical="center" wrapText="1"/>
    </xf>
    <xf numFmtId="165" fontId="2" fillId="9" borderId="31" xfId="0" applyNumberFormat="1" applyFont="1" applyFill="1" applyBorder="1"/>
    <xf numFmtId="164" fontId="2" fillId="9" borderId="31" xfId="0" applyNumberFormat="1" applyFont="1" applyFill="1" applyBorder="1"/>
    <xf numFmtId="0" fontId="2" fillId="8" borderId="31" xfId="0" applyFont="1" applyFill="1" applyBorder="1" applyAlignment="1">
      <alignment horizontal="left" vertical="center" wrapText="1"/>
    </xf>
    <xf numFmtId="3" fontId="2" fillId="8" borderId="31" xfId="0" applyNumberFormat="1" applyFont="1" applyFill="1" applyBorder="1"/>
    <xf numFmtId="164" fontId="2" fillId="8" borderId="31" xfId="1" applyNumberFormat="1" applyFont="1" applyFill="1" applyBorder="1"/>
    <xf numFmtId="0" fontId="2" fillId="6" borderId="31" xfId="0" applyFont="1" applyFill="1" applyBorder="1" applyAlignment="1">
      <alignment horizontal="left" vertical="center" wrapText="1"/>
    </xf>
    <xf numFmtId="3" fontId="2" fillId="6" borderId="31" xfId="0" applyNumberFormat="1" applyFont="1" applyFill="1" applyBorder="1"/>
    <xf numFmtId="164" fontId="2" fillId="6" borderId="31" xfId="1" applyNumberFormat="1" applyFont="1" applyFill="1" applyBorder="1"/>
    <xf numFmtId="0" fontId="3" fillId="3" borderId="9" xfId="0" applyFont="1" applyFill="1" applyBorder="1" applyAlignment="1">
      <alignment horizontal="left" vertical="top" wrapText="1"/>
    </xf>
    <xf numFmtId="0" fontId="2" fillId="4" borderId="1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4" borderId="8" xfId="0" applyFont="1" applyFill="1" applyBorder="1" applyAlignment="1">
      <alignment horizontal="left" vertical="center" wrapText="1" indent="2"/>
    </xf>
    <xf numFmtId="0" fontId="2" fillId="4" borderId="9" xfId="0" applyFont="1" applyFill="1" applyBorder="1" applyAlignment="1">
      <alignment horizontal="left" vertical="center" wrapText="1" indent="2"/>
    </xf>
    <xf numFmtId="0" fontId="2" fillId="4" borderId="10" xfId="0" applyFont="1" applyFill="1" applyBorder="1" applyAlignment="1">
      <alignment horizontal="left" vertical="center" wrapText="1" indent="2"/>
    </xf>
    <xf numFmtId="0" fontId="15" fillId="4" borderId="9" xfId="0" applyFont="1" applyFill="1" applyBorder="1" applyAlignment="1">
      <alignment horizontal="left" vertical="center" wrapText="1"/>
    </xf>
    <xf numFmtId="0" fontId="2" fillId="9" borderId="8" xfId="0" applyFont="1" applyFill="1" applyBorder="1" applyAlignment="1">
      <alignment horizontal="left" vertical="center" wrapText="1"/>
    </xf>
    <xf numFmtId="0" fontId="2" fillId="9" borderId="9" xfId="0" applyFont="1" applyFill="1" applyBorder="1" applyAlignment="1">
      <alignment horizontal="left" vertical="center" wrapText="1"/>
    </xf>
    <xf numFmtId="0" fontId="2" fillId="9" borderId="10"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7" borderId="2"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8" xfId="0" applyFont="1" applyFill="1" applyBorder="1" applyAlignment="1">
      <alignment vertical="top" wrapText="1"/>
    </xf>
    <xf numFmtId="0" fontId="2" fillId="4" borderId="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center" wrapText="1"/>
    </xf>
    <xf numFmtId="0" fontId="2" fillId="7" borderId="2" xfId="0" applyFont="1" applyFill="1" applyBorder="1" applyAlignment="1">
      <alignment horizontal="left" vertical="center" wrapText="1"/>
    </xf>
    <xf numFmtId="0" fontId="2" fillId="4" borderId="22" xfId="0" applyFont="1" applyFill="1" applyBorder="1" applyAlignment="1">
      <alignment horizontal="center" vertical="center" wrapText="1"/>
    </xf>
    <xf numFmtId="165" fontId="2" fillId="4" borderId="22" xfId="0" applyNumberFormat="1" applyFont="1" applyFill="1" applyBorder="1" applyAlignment="1">
      <alignment horizontal="right" vertical="center" wrapText="1"/>
    </xf>
    <xf numFmtId="0" fontId="3" fillId="4" borderId="21" xfId="0" applyFont="1" applyFill="1" applyBorder="1" applyAlignment="1">
      <alignment horizontal="left" vertical="top" wrapText="1"/>
    </xf>
    <xf numFmtId="0" fontId="2" fillId="4" borderId="2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2" fillId="4" borderId="0" xfId="0" applyFont="1" applyFill="1" applyAlignment="1">
      <alignment horizontal="left" vertical="center"/>
    </xf>
    <xf numFmtId="165" fontId="2" fillId="4" borderId="0" xfId="0" applyNumberFormat="1" applyFont="1" applyFill="1"/>
    <xf numFmtId="0" fontId="2" fillId="4" borderId="7" xfId="0" applyFont="1" applyFill="1" applyBorder="1" applyAlignment="1">
      <alignment wrapText="1"/>
    </xf>
    <xf numFmtId="0" fontId="2" fillId="4" borderId="7" xfId="0" applyFont="1" applyFill="1" applyBorder="1"/>
    <xf numFmtId="3" fontId="2" fillId="4" borderId="0" xfId="0" applyNumberFormat="1" applyFont="1" applyFill="1"/>
    <xf numFmtId="9" fontId="2" fillId="4" borderId="0" xfId="1" applyFont="1" applyFill="1"/>
    <xf numFmtId="164" fontId="2" fillId="4" borderId="0" xfId="0" applyNumberFormat="1" applyFont="1" applyFill="1"/>
    <xf numFmtId="10" fontId="2" fillId="4" borderId="0" xfId="0" applyNumberFormat="1" applyFont="1" applyFill="1"/>
    <xf numFmtId="0" fontId="2" fillId="4" borderId="3" xfId="0" applyFont="1" applyFill="1" applyBorder="1"/>
    <xf numFmtId="0" fontId="9" fillId="5" borderId="12"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5" borderId="6" xfId="0" applyFont="1" applyFill="1" applyBorder="1" applyAlignment="1">
      <alignment vertical="center" wrapText="1"/>
    </xf>
    <xf numFmtId="3" fontId="9" fillId="5" borderId="11" xfId="0" applyNumberFormat="1" applyFont="1" applyFill="1" applyBorder="1" applyAlignment="1">
      <alignment horizontal="left" vertical="center" wrapText="1"/>
    </xf>
    <xf numFmtId="0" fontId="3" fillId="4" borderId="32" xfId="0" applyFont="1" applyFill="1" applyBorder="1" applyAlignment="1"/>
    <xf numFmtId="0" fontId="3" fillId="4" borderId="32" xfId="0" applyFont="1" applyFill="1" applyBorder="1"/>
    <xf numFmtId="0" fontId="3" fillId="4" borderId="32" xfId="0" applyFont="1" applyFill="1" applyBorder="1" applyAlignment="1">
      <alignment wrapText="1"/>
    </xf>
    <xf numFmtId="0" fontId="3" fillId="4" borderId="32" xfId="0" applyFont="1" applyFill="1" applyBorder="1" applyAlignment="1">
      <alignment horizontal="left" vertical="center"/>
    </xf>
    <xf numFmtId="3" fontId="3" fillId="4" borderId="32" xfId="0" applyNumberFormat="1" applyFont="1" applyFill="1" applyBorder="1" applyAlignment="1">
      <alignment vertical="center"/>
    </xf>
    <xf numFmtId="0" fontId="3" fillId="4" borderId="32" xfId="0" applyFont="1" applyFill="1" applyBorder="1" applyAlignment="1">
      <alignment horizontal="left" vertical="top"/>
    </xf>
    <xf numFmtId="0" fontId="3" fillId="4" borderId="32" xfId="0" applyFont="1" applyFill="1" applyBorder="1" applyAlignment="1">
      <alignment horizontal="left" vertical="top" wrapText="1"/>
    </xf>
    <xf numFmtId="0" fontId="3" fillId="4" borderId="32" xfId="0" applyFont="1" applyFill="1" applyBorder="1" applyAlignment="1">
      <alignment horizontal="center" vertical="top"/>
    </xf>
    <xf numFmtId="3" fontId="3" fillId="4" borderId="32" xfId="0" applyNumberFormat="1" applyFont="1" applyFill="1" applyBorder="1" applyAlignment="1">
      <alignment horizontal="right" vertical="top"/>
    </xf>
    <xf numFmtId="0" fontId="9" fillId="5" borderId="20" xfId="0" applyFont="1" applyFill="1" applyBorder="1" applyAlignment="1">
      <alignment horizontal="left" vertical="center" wrapText="1"/>
    </xf>
    <xf numFmtId="0" fontId="2" fillId="0" borderId="0" xfId="0" applyFont="1"/>
    <xf numFmtId="0" fontId="18" fillId="0" borderId="2" xfId="0" applyFont="1" applyBorder="1" applyAlignment="1">
      <alignment horizontal="center" vertical="center"/>
    </xf>
    <xf numFmtId="165" fontId="2" fillId="4" borderId="2" xfId="2" applyNumberFormat="1" applyFont="1" applyFill="1" applyBorder="1" applyAlignment="1">
      <alignment horizontal="right" vertical="center" wrapText="1"/>
    </xf>
    <xf numFmtId="165" fontId="2" fillId="4" borderId="8" xfId="2" applyNumberFormat="1" applyFont="1" applyFill="1" applyBorder="1" applyAlignment="1">
      <alignment horizontal="right" vertical="center" wrapText="1"/>
    </xf>
    <xf numFmtId="0" fontId="3" fillId="4" borderId="33" xfId="0" applyFont="1" applyFill="1" applyBorder="1" applyAlignment="1">
      <alignment vertical="top" wrapText="1"/>
    </xf>
    <xf numFmtId="0" fontId="2" fillId="4" borderId="33" xfId="0" applyFont="1" applyFill="1" applyBorder="1" applyAlignment="1">
      <alignment vertical="center" wrapText="1"/>
    </xf>
    <xf numFmtId="0" fontId="2" fillId="4" borderId="33" xfId="0" applyFont="1" applyFill="1" applyBorder="1"/>
    <xf numFmtId="0" fontId="2" fillId="4" borderId="33" xfId="0" applyFont="1" applyFill="1" applyBorder="1" applyAlignment="1">
      <alignment horizontal="center"/>
    </xf>
    <xf numFmtId="0" fontId="3" fillId="2" borderId="2" xfId="0" applyFont="1" applyFill="1" applyBorder="1" applyAlignment="1">
      <alignment horizontal="left" vertical="center" wrapText="1"/>
    </xf>
    <xf numFmtId="0" fontId="16" fillId="4" borderId="0" xfId="0" applyFont="1" applyFill="1"/>
    <xf numFmtId="0" fontId="16" fillId="0" borderId="0" xfId="0" applyFont="1"/>
    <xf numFmtId="0" fontId="9" fillId="5" borderId="20" xfId="0" applyFont="1" applyFill="1" applyBorder="1" applyAlignment="1">
      <alignment vertical="center" wrapText="1"/>
    </xf>
    <xf numFmtId="3" fontId="9" fillId="5" borderId="20" xfId="0" applyNumberFormat="1" applyFont="1" applyFill="1" applyBorder="1" applyAlignment="1">
      <alignment horizontal="left" vertical="center" wrapText="1"/>
    </xf>
    <xf numFmtId="0" fontId="16" fillId="4" borderId="0" xfId="0" applyFont="1" applyFill="1" applyAlignment="1">
      <alignment wrapText="1"/>
    </xf>
    <xf numFmtId="0" fontId="16" fillId="4" borderId="19" xfId="0" applyFont="1" applyFill="1" applyBorder="1" applyAlignment="1">
      <alignment vertical="center" wrapText="1"/>
    </xf>
    <xf numFmtId="0" fontId="16" fillId="4" borderId="0" xfId="0" applyFont="1" applyFill="1" applyAlignment="1">
      <alignment vertical="center"/>
    </xf>
    <xf numFmtId="0" fontId="16" fillId="4" borderId="0" xfId="0" applyFont="1" applyFill="1" applyBorder="1" applyAlignment="1">
      <alignment wrapText="1"/>
    </xf>
    <xf numFmtId="0" fontId="16" fillId="4" borderId="0" xfId="0" applyFont="1" applyFill="1" applyBorder="1"/>
    <xf numFmtId="0" fontId="19" fillId="4" borderId="0" xfId="0" applyFont="1" applyFill="1" applyBorder="1" applyAlignment="1"/>
    <xf numFmtId="0" fontId="16" fillId="4" borderId="34" xfId="0" applyFont="1" applyFill="1" applyBorder="1" applyAlignment="1">
      <alignment vertical="top" wrapText="1"/>
    </xf>
    <xf numFmtId="0" fontId="16" fillId="4" borderId="33" xfId="0" applyFont="1" applyFill="1" applyBorder="1" applyAlignment="1">
      <alignment vertical="center" wrapText="1"/>
    </xf>
    <xf numFmtId="0" fontId="16" fillId="4" borderId="33" xfId="0" applyFont="1" applyFill="1" applyBorder="1"/>
    <xf numFmtId="3" fontId="16" fillId="4" borderId="33" xfId="0" applyNumberFormat="1" applyFont="1" applyFill="1" applyBorder="1" applyAlignment="1">
      <alignment horizontal="center"/>
    </xf>
    <xf numFmtId="0" fontId="2" fillId="4" borderId="14" xfId="0" applyFont="1" applyFill="1" applyBorder="1" applyAlignment="1">
      <alignment vertical="center"/>
    </xf>
    <xf numFmtId="0" fontId="19" fillId="4" borderId="12" xfId="0" applyFont="1" applyFill="1" applyBorder="1" applyAlignment="1">
      <alignment horizontal="left"/>
    </xf>
    <xf numFmtId="0" fontId="6" fillId="4" borderId="6" xfId="0" applyFont="1" applyFill="1" applyBorder="1" applyAlignment="1"/>
    <xf numFmtId="0" fontId="6" fillId="4" borderId="6" xfId="0" applyFont="1" applyFill="1" applyBorder="1" applyAlignment="1">
      <alignment wrapText="1"/>
    </xf>
    <xf numFmtId="0" fontId="6" fillId="4" borderId="4" xfId="0" applyFont="1" applyFill="1" applyBorder="1" applyAlignment="1">
      <alignment horizontal="center"/>
    </xf>
    <xf numFmtId="0" fontId="2" fillId="4" borderId="4" xfId="0" applyFont="1" applyFill="1" applyBorder="1"/>
    <xf numFmtId="0" fontId="2" fillId="4" borderId="4" xfId="0" applyFont="1" applyFill="1" applyBorder="1" applyAlignment="1">
      <alignment horizontal="center" vertical="center"/>
    </xf>
    <xf numFmtId="0" fontId="9" fillId="4" borderId="18" xfId="0" applyFont="1" applyFill="1" applyBorder="1" applyAlignment="1">
      <alignment vertical="center" wrapText="1"/>
    </xf>
    <xf numFmtId="0" fontId="2" fillId="0" borderId="9" xfId="0" applyFont="1" applyBorder="1" applyAlignment="1">
      <alignment horizontal="left" vertical="top" wrapText="1"/>
    </xf>
    <xf numFmtId="0" fontId="2" fillId="4" borderId="3" xfId="0" applyFont="1" applyFill="1" applyBorder="1" applyAlignment="1">
      <alignment vertical="center"/>
    </xf>
    <xf numFmtId="0" fontId="2" fillId="4" borderId="1" xfId="0" applyFont="1" applyFill="1" applyBorder="1" applyAlignment="1">
      <alignment vertical="center"/>
    </xf>
    <xf numFmtId="0" fontId="2" fillId="4" borderId="2" xfId="0" applyFont="1" applyFill="1" applyBorder="1" applyAlignment="1">
      <alignment vertical="center"/>
    </xf>
    <xf numFmtId="0" fontId="2" fillId="4" borderId="8" xfId="0" applyFont="1" applyFill="1" applyBorder="1" applyAlignment="1">
      <alignment vertical="center"/>
    </xf>
    <xf numFmtId="0" fontId="2" fillId="4" borderId="11" xfId="0" applyFont="1" applyFill="1" applyBorder="1" applyAlignment="1">
      <alignment vertical="center"/>
    </xf>
    <xf numFmtId="0" fontId="2" fillId="4" borderId="14" xfId="0" applyFont="1" applyFill="1" applyBorder="1" applyAlignment="1">
      <alignment horizontal="left" vertical="top" wrapText="1"/>
    </xf>
    <xf numFmtId="0" fontId="2" fillId="4" borderId="9" xfId="0" applyFont="1" applyFill="1" applyBorder="1" applyAlignment="1">
      <alignment vertical="center"/>
    </xf>
    <xf numFmtId="0" fontId="2" fillId="0" borderId="0" xfId="0" applyFont="1" applyBorder="1" applyAlignment="1">
      <alignment horizontal="left" vertical="top" wrapText="1"/>
    </xf>
    <xf numFmtId="0" fontId="2" fillId="0" borderId="1" xfId="0" applyFont="1" applyBorder="1" applyAlignment="1">
      <alignment horizontal="left" vertical="top" wrapText="1"/>
    </xf>
    <xf numFmtId="0" fontId="2" fillId="4" borderId="10" xfId="0" applyFont="1" applyFill="1" applyBorder="1" applyAlignment="1">
      <alignment vertical="center"/>
    </xf>
    <xf numFmtId="0" fontId="2" fillId="4" borderId="4" xfId="0" applyFont="1" applyFill="1" applyBorder="1" applyAlignment="1">
      <alignment vertical="center"/>
    </xf>
    <xf numFmtId="0" fontId="2" fillId="4" borderId="10" xfId="0" applyFont="1" applyFill="1" applyBorder="1" applyAlignment="1">
      <alignment horizontal="left" vertical="top" wrapText="1"/>
    </xf>
    <xf numFmtId="0" fontId="2" fillId="4" borderId="9" xfId="0" applyFont="1" applyFill="1" applyBorder="1" applyAlignment="1">
      <alignment horizontal="left" vertical="top" wrapText="1"/>
    </xf>
    <xf numFmtId="0" fontId="2" fillId="4" borderId="8" xfId="0" applyFont="1" applyFill="1" applyBorder="1" applyAlignment="1">
      <alignment horizontal="left" vertical="top" wrapText="1"/>
    </xf>
    <xf numFmtId="0" fontId="2" fillId="4" borderId="6" xfId="0" applyFont="1" applyFill="1" applyBorder="1" applyAlignment="1">
      <alignment vertical="center"/>
    </xf>
    <xf numFmtId="0" fontId="2" fillId="4" borderId="13" xfId="0" applyFont="1" applyFill="1" applyBorder="1" applyAlignment="1">
      <alignment vertical="center"/>
    </xf>
    <xf numFmtId="0" fontId="2" fillId="0" borderId="2" xfId="0" applyFont="1" applyBorder="1" applyAlignment="1">
      <alignment wrapText="1"/>
    </xf>
    <xf numFmtId="0" fontId="2" fillId="4" borderId="9" xfId="0" applyFont="1" applyFill="1" applyBorder="1" applyAlignment="1">
      <alignment horizontal="center" vertical="center"/>
    </xf>
    <xf numFmtId="0" fontId="2" fillId="0" borderId="8" xfId="0" applyFont="1" applyBorder="1" applyAlignment="1">
      <alignment horizontal="left" vertical="top" wrapText="1"/>
    </xf>
    <xf numFmtId="0" fontId="3" fillId="2" borderId="14" xfId="0" applyFont="1" applyFill="1" applyBorder="1" applyAlignment="1">
      <alignment vertical="center" wrapText="1"/>
    </xf>
    <xf numFmtId="0" fontId="11" fillId="7" borderId="2" xfId="0" applyFont="1" applyFill="1" applyBorder="1" applyAlignment="1">
      <alignment horizontal="left" vertical="center" wrapText="1"/>
    </xf>
    <xf numFmtId="0" fontId="16" fillId="4" borderId="33" xfId="0" applyFont="1" applyFill="1" applyBorder="1" applyAlignment="1">
      <alignment vertical="top" wrapText="1"/>
    </xf>
    <xf numFmtId="3" fontId="16" fillId="4" borderId="33" xfId="0" applyNumberFormat="1" applyFont="1" applyFill="1" applyBorder="1" applyAlignment="1">
      <alignment horizontal="right"/>
    </xf>
    <xf numFmtId="166" fontId="16" fillId="4" borderId="33" xfId="2" applyNumberFormat="1" applyFont="1" applyFill="1" applyBorder="1" applyAlignment="1">
      <alignment horizontal="right" wrapText="1"/>
    </xf>
    <xf numFmtId="3" fontId="2" fillId="4" borderId="2" xfId="0" applyNumberFormat="1" applyFont="1" applyFill="1" applyBorder="1" applyAlignment="1">
      <alignment horizontal="right" vertical="center" wrapText="1"/>
    </xf>
    <xf numFmtId="0" fontId="16" fillId="4" borderId="33" xfId="0" applyFont="1" applyFill="1" applyBorder="1" applyAlignment="1">
      <alignment horizontal="center"/>
    </xf>
    <xf numFmtId="0" fontId="2" fillId="4" borderId="36" xfId="0" applyFont="1" applyFill="1" applyBorder="1" applyAlignment="1">
      <alignment wrapText="1"/>
    </xf>
    <xf numFmtId="0" fontId="2" fillId="4" borderId="17" xfId="0" applyFont="1" applyFill="1" applyBorder="1"/>
    <xf numFmtId="0" fontId="2" fillId="4" borderId="35" xfId="0" applyFont="1" applyFill="1" applyBorder="1"/>
    <xf numFmtId="0" fontId="16" fillId="4" borderId="33" xfId="0" applyFont="1" applyFill="1" applyBorder="1" applyAlignment="1">
      <alignment horizontal="center" vertical="center"/>
    </xf>
    <xf numFmtId="3" fontId="16" fillId="4" borderId="33" xfId="0" applyNumberFormat="1" applyFont="1" applyFill="1" applyBorder="1" applyAlignment="1">
      <alignment horizontal="right" vertical="center"/>
    </xf>
    <xf numFmtId="0" fontId="2" fillId="8" borderId="2" xfId="0" applyFont="1" applyFill="1" applyBorder="1" applyAlignment="1">
      <alignment horizontal="left" vertical="center" wrapText="1"/>
    </xf>
    <xf numFmtId="165" fontId="2" fillId="4" borderId="39" xfId="0" applyNumberFormat="1" applyFont="1" applyFill="1" applyBorder="1" applyAlignment="1">
      <alignment horizontal="right" vertical="center"/>
    </xf>
    <xf numFmtId="0" fontId="2" fillId="4" borderId="40" xfId="0" applyFont="1" applyFill="1" applyBorder="1" applyAlignment="1">
      <alignment horizontal="center" vertical="center"/>
    </xf>
    <xf numFmtId="0" fontId="2" fillId="4" borderId="41" xfId="0" applyFont="1" applyFill="1" applyBorder="1" applyAlignment="1">
      <alignment vertical="center" wrapText="1"/>
    </xf>
    <xf numFmtId="0" fontId="16" fillId="4" borderId="34" xfId="0" applyFont="1" applyFill="1" applyBorder="1" applyAlignment="1">
      <alignment horizontal="center"/>
    </xf>
    <xf numFmtId="0" fontId="13" fillId="2" borderId="21" xfId="0" applyFont="1" applyFill="1" applyBorder="1" applyAlignment="1">
      <alignment horizontal="left" vertical="center" wrapText="1"/>
    </xf>
    <xf numFmtId="0" fontId="3" fillId="10" borderId="21"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2" fillId="7" borderId="38" xfId="0" applyFont="1" applyFill="1" applyBorder="1" applyAlignment="1">
      <alignment horizontal="left" vertical="center" wrapText="1"/>
    </xf>
    <xf numFmtId="0" fontId="2" fillId="4" borderId="0" xfId="0" applyFont="1" applyFill="1" applyBorder="1" applyAlignment="1">
      <alignment horizontal="left" vertical="top"/>
    </xf>
    <xf numFmtId="0" fontId="2" fillId="0" borderId="0" xfId="0" applyFont="1" applyAlignment="1">
      <alignment horizontal="left" vertical="top" wrapText="1"/>
    </xf>
    <xf numFmtId="165" fontId="2" fillId="4" borderId="21" xfId="2" applyNumberFormat="1" applyFont="1" applyFill="1" applyBorder="1" applyAlignment="1">
      <alignment horizontal="right" vertical="center"/>
    </xf>
    <xf numFmtId="0" fontId="2" fillId="4" borderId="2" xfId="0" applyFont="1" applyFill="1" applyBorder="1" applyAlignment="1">
      <alignment horizontal="right" vertical="center"/>
    </xf>
    <xf numFmtId="165" fontId="2" fillId="4" borderId="2" xfId="0" applyNumberFormat="1" applyFont="1" applyFill="1" applyBorder="1" applyAlignment="1">
      <alignment horizontal="right" vertical="center"/>
    </xf>
    <xf numFmtId="0" fontId="8" fillId="4" borderId="4" xfId="0" applyFont="1" applyFill="1" applyBorder="1" applyAlignment="1">
      <alignment horizontal="center"/>
    </xf>
    <xf numFmtId="3" fontId="2" fillId="4" borderId="37" xfId="0" applyNumberFormat="1" applyFont="1" applyFill="1" applyBorder="1" applyAlignment="1">
      <alignment vertical="center"/>
    </xf>
    <xf numFmtId="0" fontId="2" fillId="4" borderId="12" xfId="0" applyFont="1" applyFill="1" applyBorder="1" applyAlignment="1">
      <alignment horizontal="left" vertical="top" wrapText="1"/>
    </xf>
    <xf numFmtId="0" fontId="2" fillId="4" borderId="13"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15" xfId="0" applyFont="1" applyFill="1" applyBorder="1" applyAlignment="1">
      <alignment horizontal="left" vertical="top" wrapText="1"/>
    </xf>
    <xf numFmtId="0" fontId="13" fillId="4" borderId="33" xfId="0" applyFont="1" applyFill="1" applyBorder="1"/>
    <xf numFmtId="0" fontId="13" fillId="4" borderId="33" xfId="0" applyFont="1" applyFill="1" applyBorder="1" applyAlignment="1">
      <alignment horizontal="center"/>
    </xf>
    <xf numFmtId="165" fontId="13" fillId="4" borderId="33" xfId="2" applyNumberFormat="1" applyFont="1" applyFill="1" applyBorder="1"/>
    <xf numFmtId="0" fontId="2" fillId="3" borderId="31" xfId="0" applyFont="1" applyFill="1" applyBorder="1" applyAlignment="1">
      <alignment horizontal="center" vertical="center"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2" fillId="7" borderId="8" xfId="0" applyFont="1" applyFill="1" applyBorder="1" applyAlignment="1">
      <alignment horizontal="left" vertical="center" wrapText="1"/>
    </xf>
    <xf numFmtId="0" fontId="2" fillId="7" borderId="9"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165" fontId="2" fillId="4" borderId="8" xfId="2" applyNumberFormat="1" applyFont="1" applyFill="1" applyBorder="1" applyAlignment="1">
      <alignment horizontal="center" vertical="center" wrapText="1"/>
    </xf>
    <xf numFmtId="165" fontId="2" fillId="4" borderId="9" xfId="2" applyNumberFormat="1" applyFont="1" applyFill="1" applyBorder="1" applyAlignment="1">
      <alignment horizontal="center" vertical="center" wrapText="1"/>
    </xf>
    <xf numFmtId="165" fontId="2" fillId="4" borderId="10" xfId="2" applyNumberFormat="1"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8" borderId="8" xfId="0" applyFont="1" applyFill="1" applyBorder="1" applyAlignment="1">
      <alignment horizontal="left" vertical="center"/>
    </xf>
    <xf numFmtId="0" fontId="2" fillId="8" borderId="9" xfId="0" applyFont="1" applyFill="1" applyBorder="1" applyAlignment="1">
      <alignment horizontal="left" vertical="center"/>
    </xf>
    <xf numFmtId="0" fontId="2" fillId="8" borderId="10" xfId="0" applyFont="1" applyFill="1" applyBorder="1" applyAlignment="1">
      <alignment horizontal="left" vertical="center"/>
    </xf>
    <xf numFmtId="3" fontId="2" fillId="4" borderId="8" xfId="0" applyNumberFormat="1" applyFont="1" applyFill="1" applyBorder="1" applyAlignment="1">
      <alignment horizontal="center" vertical="center" wrapText="1"/>
    </xf>
    <xf numFmtId="3" fontId="2" fillId="4" borderId="9" xfId="0" applyNumberFormat="1" applyFont="1" applyFill="1" applyBorder="1" applyAlignment="1">
      <alignment horizontal="center" vertical="center" wrapText="1"/>
    </xf>
    <xf numFmtId="3" fontId="2" fillId="4" borderId="10" xfId="0" applyNumberFormat="1" applyFont="1" applyFill="1" applyBorder="1" applyAlignment="1">
      <alignment horizontal="center" vertical="center" wrapText="1"/>
    </xf>
    <xf numFmtId="165" fontId="2" fillId="4" borderId="8" xfId="0" applyNumberFormat="1" applyFont="1" applyFill="1" applyBorder="1" applyAlignment="1">
      <alignment horizontal="right" vertical="center" wrapText="1"/>
    </xf>
    <xf numFmtId="165" fontId="2" fillId="4" borderId="10" xfId="0" applyNumberFormat="1" applyFont="1" applyFill="1" applyBorder="1" applyAlignment="1">
      <alignment horizontal="right" vertical="center" wrapText="1"/>
    </xf>
    <xf numFmtId="0" fontId="2" fillId="2" borderId="10" xfId="0" applyFont="1" applyFill="1" applyBorder="1" applyAlignment="1">
      <alignment horizontal="left" vertical="center" wrapText="1"/>
    </xf>
    <xf numFmtId="165" fontId="2" fillId="4" borderId="9" xfId="0" applyNumberFormat="1" applyFont="1" applyFill="1" applyBorder="1" applyAlignment="1">
      <alignment horizontal="right" vertical="center" wrapText="1"/>
    </xf>
    <xf numFmtId="165" fontId="2" fillId="4" borderId="8" xfId="0" applyNumberFormat="1" applyFont="1" applyFill="1" applyBorder="1" applyAlignment="1">
      <alignment horizontal="right" vertical="center"/>
    </xf>
    <xf numFmtId="165" fontId="2" fillId="4" borderId="10" xfId="0" applyNumberFormat="1" applyFont="1" applyFill="1" applyBorder="1" applyAlignment="1">
      <alignment horizontal="right" vertical="center"/>
    </xf>
    <xf numFmtId="0" fontId="15" fillId="4" borderId="9" xfId="0" applyFont="1" applyFill="1" applyBorder="1" applyAlignment="1">
      <alignment horizontal="left" vertical="center" wrapText="1"/>
    </xf>
    <xf numFmtId="165" fontId="2" fillId="4" borderId="8" xfId="0" applyNumberFormat="1" applyFont="1" applyFill="1" applyBorder="1" applyAlignment="1">
      <alignment horizontal="center" vertical="center" wrapText="1"/>
    </xf>
    <xf numFmtId="165" fontId="2" fillId="4" borderId="9" xfId="0" applyNumberFormat="1" applyFont="1" applyFill="1" applyBorder="1" applyAlignment="1">
      <alignment horizontal="center" vertical="center" wrapText="1"/>
    </xf>
    <xf numFmtId="165" fontId="2" fillId="4" borderId="10" xfId="0" applyNumberFormat="1" applyFont="1" applyFill="1" applyBorder="1" applyAlignment="1">
      <alignment horizontal="center" vertical="center" wrapText="1"/>
    </xf>
    <xf numFmtId="0" fontId="2" fillId="9" borderId="8" xfId="0" applyFont="1" applyFill="1" applyBorder="1" applyAlignment="1">
      <alignment horizontal="left" vertical="center" wrapText="1"/>
    </xf>
    <xf numFmtId="0" fontId="2" fillId="9" borderId="9" xfId="0" applyFont="1" applyFill="1" applyBorder="1" applyAlignment="1">
      <alignment horizontal="left" vertical="center" wrapText="1"/>
    </xf>
    <xf numFmtId="0" fontId="2" fillId="9" borderId="10" xfId="0" applyFont="1" applyFill="1" applyBorder="1" applyAlignment="1">
      <alignment horizontal="left" vertical="center" wrapText="1"/>
    </xf>
    <xf numFmtId="0" fontId="11" fillId="11" borderId="12" xfId="0" applyFont="1" applyFill="1" applyBorder="1" applyAlignment="1">
      <alignment horizontal="left" vertical="center" wrapText="1"/>
    </xf>
    <xf numFmtId="0" fontId="11" fillId="11" borderId="15" xfId="0" applyFont="1" applyFill="1" applyBorder="1" applyAlignment="1">
      <alignment horizontal="left" vertical="center" wrapText="1"/>
    </xf>
    <xf numFmtId="0" fontId="2" fillId="4" borderId="1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3" fillId="3" borderId="10" xfId="0" applyFont="1" applyFill="1" applyBorder="1" applyAlignment="1">
      <alignment horizontal="left" vertical="top" wrapText="1"/>
    </xf>
    <xf numFmtId="0" fontId="2" fillId="4" borderId="8" xfId="0" applyFont="1" applyFill="1" applyBorder="1" applyAlignment="1">
      <alignment horizontal="left" vertical="center" wrapText="1" indent="2"/>
    </xf>
    <xf numFmtId="0" fontId="2" fillId="4" borderId="9" xfId="0" applyFont="1" applyFill="1" applyBorder="1" applyAlignment="1">
      <alignment horizontal="left" vertical="center" wrapText="1" indent="2"/>
    </xf>
    <xf numFmtId="0" fontId="2" fillId="4" borderId="10" xfId="0" applyFont="1" applyFill="1" applyBorder="1" applyAlignment="1">
      <alignment horizontal="left" vertical="center" wrapText="1" indent="2"/>
    </xf>
    <xf numFmtId="0" fontId="2" fillId="8" borderId="8" xfId="0" applyFont="1" applyFill="1" applyBorder="1" applyAlignment="1">
      <alignment horizontal="left" vertical="center" wrapText="1"/>
    </xf>
    <xf numFmtId="0" fontId="2" fillId="8" borderId="9" xfId="0" applyFont="1" applyFill="1" applyBorder="1" applyAlignment="1">
      <alignment horizontal="left" vertical="center" wrapText="1"/>
    </xf>
    <xf numFmtId="0" fontId="2" fillId="8" borderId="10" xfId="0" applyFont="1" applyFill="1" applyBorder="1" applyAlignment="1">
      <alignment horizontal="left" vertical="center" wrapText="1"/>
    </xf>
    <xf numFmtId="0" fontId="2" fillId="7" borderId="12" xfId="0" applyFont="1" applyFill="1" applyBorder="1" applyAlignment="1">
      <alignment horizontal="left" vertical="center" wrapText="1"/>
    </xf>
    <xf numFmtId="0" fontId="2" fillId="7" borderId="7" xfId="0" applyFont="1" applyFill="1" applyBorder="1" applyAlignment="1">
      <alignment horizontal="left" vertical="center" wrapText="1"/>
    </xf>
    <xf numFmtId="0" fontId="11" fillId="9" borderId="12" xfId="0" applyFont="1" applyFill="1" applyBorder="1" applyAlignment="1">
      <alignment horizontal="left" vertical="center" wrapText="1"/>
    </xf>
    <xf numFmtId="0" fontId="11" fillId="9" borderId="15" xfId="0" applyFont="1" applyFill="1" applyBorder="1" applyAlignment="1">
      <alignment horizontal="left" vertical="center" wrapText="1"/>
    </xf>
    <xf numFmtId="3" fontId="2" fillId="4" borderId="11" xfId="0" applyNumberFormat="1" applyFont="1" applyFill="1" applyBorder="1" applyAlignment="1">
      <alignment horizontal="center" vertical="center" wrapText="1"/>
    </xf>
    <xf numFmtId="3" fontId="2" fillId="4" borderId="5"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165" fontId="2" fillId="4" borderId="2" xfId="2" applyNumberFormat="1" applyFont="1" applyFill="1" applyBorder="1" applyAlignment="1">
      <alignment horizontal="center" vertical="center"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center" wrapText="1"/>
    </xf>
    <xf numFmtId="0" fontId="2" fillId="7" borderId="2" xfId="0" applyFont="1" applyFill="1" applyBorder="1" applyAlignment="1">
      <alignment horizontal="left" vertical="center" wrapText="1"/>
    </xf>
    <xf numFmtId="0" fontId="3" fillId="8" borderId="8" xfId="0" applyFont="1" applyFill="1" applyBorder="1" applyAlignment="1">
      <alignment horizontal="left" vertical="center" wrapText="1"/>
    </xf>
    <xf numFmtId="0" fontId="3" fillId="8" borderId="10" xfId="0" applyFont="1" applyFill="1" applyBorder="1" applyAlignment="1">
      <alignment horizontal="left" vertical="center" wrapText="1"/>
    </xf>
    <xf numFmtId="3" fontId="2" fillId="4" borderId="8" xfId="0" applyNumberFormat="1" applyFont="1" applyFill="1" applyBorder="1" applyAlignment="1">
      <alignment horizontal="right" vertical="center" wrapText="1"/>
    </xf>
    <xf numFmtId="3" fontId="2" fillId="4" borderId="10" xfId="0" applyNumberFormat="1" applyFont="1" applyFill="1" applyBorder="1" applyAlignment="1">
      <alignment horizontal="right" vertical="center" wrapText="1"/>
    </xf>
    <xf numFmtId="3" fontId="2" fillId="4" borderId="9" xfId="0" applyNumberFormat="1" applyFont="1" applyFill="1" applyBorder="1" applyAlignment="1">
      <alignment horizontal="righ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3" fillId="4" borderId="8" xfId="0" applyFont="1" applyFill="1" applyBorder="1" applyAlignment="1">
      <alignment horizontal="left" vertical="top" wrapText="1"/>
    </xf>
    <xf numFmtId="0" fontId="3" fillId="4" borderId="10" xfId="0" applyFont="1" applyFill="1" applyBorder="1" applyAlignment="1">
      <alignment horizontal="left" vertical="top" wrapText="1"/>
    </xf>
    <xf numFmtId="0" fontId="3" fillId="4" borderId="9" xfId="0" applyFont="1" applyFill="1" applyBorder="1" applyAlignment="1">
      <alignment horizontal="left" vertical="top" wrapText="1"/>
    </xf>
    <xf numFmtId="0" fontId="2" fillId="4" borderId="9" xfId="0" applyFont="1" applyFill="1" applyBorder="1" applyAlignment="1">
      <alignment vertical="top" wrapText="1"/>
    </xf>
    <xf numFmtId="0" fontId="2" fillId="4" borderId="10" xfId="0" applyFont="1" applyFill="1" applyBorder="1" applyAlignment="1">
      <alignment vertical="top" wrapText="1"/>
    </xf>
    <xf numFmtId="0" fontId="3" fillId="2" borderId="22"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2" fillId="4" borderId="22" xfId="0" applyFont="1" applyFill="1" applyBorder="1" applyAlignment="1">
      <alignment horizontal="center" vertical="center" wrapText="1"/>
    </xf>
    <xf numFmtId="0" fontId="2" fillId="4" borderId="24" xfId="0" applyFont="1" applyFill="1" applyBorder="1" applyAlignment="1">
      <alignment horizontal="center" vertical="center" wrapText="1"/>
    </xf>
    <xf numFmtId="165" fontId="2" fillId="4" borderId="22" xfId="0" applyNumberFormat="1" applyFont="1" applyFill="1" applyBorder="1" applyAlignment="1">
      <alignment horizontal="right" vertical="center" wrapText="1"/>
    </xf>
    <xf numFmtId="165" fontId="2" fillId="4" borderId="24" xfId="0" applyNumberFormat="1" applyFont="1" applyFill="1" applyBorder="1" applyAlignment="1">
      <alignment horizontal="right" vertical="center" wrapText="1"/>
    </xf>
    <xf numFmtId="0" fontId="3" fillId="4" borderId="21" xfId="0" applyFont="1" applyFill="1" applyBorder="1" applyAlignment="1">
      <alignment horizontal="left" vertical="top" wrapText="1"/>
    </xf>
    <xf numFmtId="0" fontId="3" fillId="4" borderId="22" xfId="0" applyFont="1" applyFill="1" applyBorder="1" applyAlignment="1">
      <alignment horizontal="left" vertical="top" wrapText="1"/>
    </xf>
    <xf numFmtId="0" fontId="2" fillId="4" borderId="21" xfId="0" applyFont="1" applyFill="1" applyBorder="1" applyAlignment="1">
      <alignment horizontal="left" vertical="center" wrapText="1"/>
    </xf>
    <xf numFmtId="0" fontId="3" fillId="4" borderId="21" xfId="0" applyFont="1" applyFill="1" applyBorder="1" applyAlignment="1">
      <alignment vertical="top" wrapText="1"/>
    </xf>
    <xf numFmtId="0" fontId="2" fillId="4" borderId="22"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3" xfId="0" applyFont="1" applyFill="1" applyBorder="1" applyAlignment="1">
      <alignment horizontal="center" vertical="center" wrapText="1"/>
    </xf>
    <xf numFmtId="165" fontId="2" fillId="4" borderId="23" xfId="0" applyNumberFormat="1" applyFont="1" applyFill="1" applyBorder="1" applyAlignment="1">
      <alignment horizontal="right" vertical="center" wrapText="1"/>
    </xf>
    <xf numFmtId="0" fontId="3" fillId="4" borderId="22" xfId="0" applyFont="1" applyFill="1" applyBorder="1" applyAlignment="1">
      <alignment horizontal="center" vertical="top" wrapText="1"/>
    </xf>
    <xf numFmtId="0" fontId="3" fillId="4" borderId="23" xfId="0" applyFont="1" applyFill="1" applyBorder="1" applyAlignment="1">
      <alignment horizontal="center" vertical="top" wrapText="1"/>
    </xf>
    <xf numFmtId="0" fontId="3" fillId="4" borderId="24" xfId="0" applyFont="1" applyFill="1" applyBorder="1" applyAlignment="1">
      <alignment horizontal="center" vertical="top" wrapText="1"/>
    </xf>
    <xf numFmtId="0" fontId="2" fillId="2" borderId="22"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19" xfId="0" applyFont="1" applyFill="1" applyBorder="1" applyAlignment="1">
      <alignment horizontal="left" vertical="top" wrapText="1"/>
    </xf>
    <xf numFmtId="0" fontId="2" fillId="4" borderId="16" xfId="0" applyFont="1" applyFill="1" applyBorder="1" applyAlignment="1">
      <alignment horizontal="left" vertical="center" wrapText="1"/>
    </xf>
    <xf numFmtId="0" fontId="3" fillId="4" borderId="16" xfId="0" applyFont="1" applyFill="1" applyBorder="1" applyAlignment="1">
      <alignment horizontal="left" vertical="top" wrapText="1"/>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latin typeface="IBM Plex Sans" panose="020B0503050203000203" pitchFamily="34" charset="0"/>
              </a:rPr>
              <a:t>Preliminary alignment assessment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6-004D-436D-A549-F5EC90299F1F}"/>
              </c:ext>
            </c:extLst>
          </c:dPt>
          <c:dPt>
            <c:idx val="1"/>
            <c:bubble3D val="0"/>
            <c:spPr>
              <a:solidFill>
                <a:schemeClr val="accent4">
                  <a:lumMod val="40000"/>
                  <a:lumOff val="60000"/>
                </a:schemeClr>
              </a:solidFill>
              <a:ln w="19050">
                <a:solidFill>
                  <a:schemeClr val="lt1"/>
                </a:solidFill>
              </a:ln>
              <a:effectLst/>
            </c:spPr>
            <c:extLst>
              <c:ext xmlns:c16="http://schemas.microsoft.com/office/drawing/2014/chart" uri="{C3380CC4-5D6E-409C-BE32-E72D297353CC}">
                <c16:uniqueId val="{00000002-004D-436D-A549-F5EC90299F1F}"/>
              </c:ext>
            </c:extLst>
          </c:dPt>
          <c:dPt>
            <c:idx val="2"/>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004D-436D-A549-F5EC90299F1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4-004D-436D-A549-F5EC90299F1F}"/>
              </c:ext>
            </c:extLst>
          </c:dPt>
          <c:dPt>
            <c:idx val="4"/>
            <c:bubble3D val="0"/>
            <c:spPr>
              <a:solidFill>
                <a:schemeClr val="accent3"/>
              </a:solidFill>
              <a:ln w="19050">
                <a:solidFill>
                  <a:schemeClr val="lt1"/>
                </a:solidFill>
              </a:ln>
              <a:effectLst/>
            </c:spPr>
            <c:extLst>
              <c:ext xmlns:c16="http://schemas.microsoft.com/office/drawing/2014/chart" uri="{C3380CC4-5D6E-409C-BE32-E72D297353CC}">
                <c16:uniqueId val="{00000005-004D-436D-A549-F5EC90299F1F}"/>
              </c:ext>
            </c:extLst>
          </c:dPt>
          <c:dPt>
            <c:idx val="5"/>
            <c:bubble3D val="0"/>
            <c:spPr>
              <a:solidFill>
                <a:schemeClr val="bg2"/>
              </a:solidFill>
              <a:ln w="19050">
                <a:solidFill>
                  <a:schemeClr val="lt1"/>
                </a:solidFill>
              </a:ln>
              <a:effectLst/>
            </c:spPr>
            <c:extLst>
              <c:ext xmlns:c16="http://schemas.microsoft.com/office/drawing/2014/chart" uri="{C3380CC4-5D6E-409C-BE32-E72D297353CC}">
                <c16:uniqueId val="{0000000B-C46A-4C75-A82D-658A4BA8A71E}"/>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IBM Plex Sans" panose="020B05030502030002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(Summary!$I$9,Summary!$I$11,Summary!$I$13,Summary!$I$15,Summary!$I$17,Summary!$I$19,Summary!$I$21)</c15:sqref>
                  </c15:fullRef>
                </c:ext>
              </c:extLst>
              <c:f>(Summary!$I$9,Summary!$I$11,Summary!$I$13,Summary!$I$15,Summary!$I$17,Summary!$I$19)</c:f>
              <c:strCache>
                <c:ptCount val="6"/>
                <c:pt idx="0">
                  <c:v>Aligned</c:v>
                </c:pt>
                <c:pt idx="1">
                  <c:v>Likely aligned</c:v>
                </c:pt>
                <c:pt idx="2">
                  <c:v>No corresponding taxonomy activity</c:v>
                </c:pt>
                <c:pt idx="3">
                  <c:v>Likely not aligned</c:v>
                </c:pt>
                <c:pt idx="4">
                  <c:v>Could not be assessed </c:v>
                </c:pt>
                <c:pt idx="5">
                  <c:v>Projects assessed individually </c:v>
                </c:pt>
              </c:strCache>
            </c:strRef>
          </c:cat>
          <c:val>
            <c:numRef>
              <c:extLst>
                <c:ext xmlns:c15="http://schemas.microsoft.com/office/drawing/2012/chart" uri="{02D57815-91ED-43cb-92C2-25804820EDAC}">
                  <c15:fullRef>
                    <c15:sqref>(Summary!$J$9,Summary!$J$11,Summary!$J$13,Summary!$J$15,Summary!$J$17,Summary!$J$19,Summary!$J$21)</c15:sqref>
                  </c15:fullRef>
                </c:ext>
              </c:extLst>
              <c:f>(Summary!$J$9,Summary!$J$11,Summary!$J$13,Summary!$J$15,Summary!$J$17,Summary!$J$19)</c:f>
              <c:numCache>
                <c:formatCode>#,##0</c:formatCode>
                <c:ptCount val="6"/>
                <c:pt idx="0">
                  <c:v>3757736</c:v>
                </c:pt>
                <c:pt idx="1">
                  <c:v>19215898</c:v>
                </c:pt>
                <c:pt idx="2">
                  <c:v>1334987</c:v>
                </c:pt>
                <c:pt idx="3" formatCode="_-* #\ ##0_-;\-* #\ ##0_-;_-* &quot;-&quot;??_-;_-@_-">
                  <c:v>3606489</c:v>
                </c:pt>
                <c:pt idx="4">
                  <c:v>1635532</c:v>
                </c:pt>
                <c:pt idx="5">
                  <c:v>3326215</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004D-436D-A549-F5EC90299F1F}"/>
            </c:ext>
          </c:extLst>
        </c:ser>
        <c:dLbls>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IBM Plex Sans" panose="020B05030502030002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kbn.com/globalassets/dokumenter/gronne-lan/criteria-document.pdf" TargetMode="External"/><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95249</xdr:colOff>
      <xdr:row>0</xdr:row>
      <xdr:rowOff>0</xdr:rowOff>
    </xdr:from>
    <xdr:to>
      <xdr:col>3</xdr:col>
      <xdr:colOff>321468</xdr:colOff>
      <xdr:row>0</xdr:row>
      <xdr:rowOff>2315768</xdr:rowOff>
    </xdr:to>
    <xdr:pic>
      <xdr:nvPicPr>
        <xdr:cNvPr id="3" name="Picture 2">
          <a:extLst>
            <a:ext uri="{FF2B5EF4-FFF2-40B4-BE49-F238E27FC236}">
              <a16:creationId xmlns:a16="http://schemas.microsoft.com/office/drawing/2014/main" id="{96EB8F9A-F04F-497F-A2C9-3F22E1CF5A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28687" y="0"/>
          <a:ext cx="5226844" cy="2315768"/>
        </a:xfrm>
        <a:prstGeom prst="rect">
          <a:avLst/>
        </a:prstGeom>
      </xdr:spPr>
    </xdr:pic>
    <xdr:clientData/>
  </xdr:twoCellAnchor>
  <xdr:twoCellAnchor>
    <xdr:from>
      <xdr:col>0</xdr:col>
      <xdr:colOff>795482</xdr:colOff>
      <xdr:row>3</xdr:row>
      <xdr:rowOff>13856</xdr:rowOff>
    </xdr:from>
    <xdr:to>
      <xdr:col>6</xdr:col>
      <xdr:colOff>478971</xdr:colOff>
      <xdr:row>5</xdr:row>
      <xdr:rowOff>1304925</xdr:rowOff>
    </xdr:to>
    <xdr:sp macro="" textlink="">
      <xdr:nvSpPr>
        <xdr:cNvPr id="4" name="TextBox 3">
          <a:extLst>
            <a:ext uri="{FF2B5EF4-FFF2-40B4-BE49-F238E27FC236}">
              <a16:creationId xmlns:a16="http://schemas.microsoft.com/office/drawing/2014/main" id="{EB8B1C95-1186-4769-9AC1-427F95C9FA0B}"/>
            </a:ext>
          </a:extLst>
        </xdr:cNvPr>
        <xdr:cNvSpPr txBox="1"/>
      </xdr:nvSpPr>
      <xdr:spPr>
        <a:xfrm>
          <a:off x="795482" y="4014356"/>
          <a:ext cx="11808814" cy="332941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400">
              <a:solidFill>
                <a:sysClr val="windowText" lastClr="000000"/>
              </a:solidFill>
              <a:effectLst/>
              <a:latin typeface="IBM Plex Sans" panose="020B0503050203000203" pitchFamily="34" charset="0"/>
              <a:ea typeface="+mn-ea"/>
              <a:cs typeface="+mn-cs"/>
            </a:rPr>
            <a:t>KBN has for the third time screened the green lending portfolio against the technical screening criteria (TSC) in the EU taxonomy for sustainable economic activities. </a:t>
          </a:r>
          <a:r>
            <a:rPr lang="nb-NO" sz="1400" b="0">
              <a:solidFill>
                <a:sysClr val="windowText" lastClr="000000"/>
              </a:solidFill>
              <a:effectLst/>
              <a:latin typeface="IBM Plex Sans" panose="020B0503050203000203" pitchFamily="34" charset="0"/>
              <a:ea typeface="+mn-ea"/>
              <a:cs typeface="+mn-cs"/>
            </a:rPr>
            <a:t>This sheet summarises</a:t>
          </a:r>
          <a:r>
            <a:rPr lang="nb-NO" sz="1400" b="0" baseline="0">
              <a:solidFill>
                <a:sysClr val="windowText" lastClr="000000"/>
              </a:solidFill>
              <a:effectLst/>
              <a:latin typeface="IBM Plex Sans" panose="020B0503050203000203" pitchFamily="34" charset="0"/>
              <a:ea typeface="+mn-ea"/>
              <a:cs typeface="+mn-cs"/>
            </a:rPr>
            <a:t> findings for all KBN's project categories. Full mapping of each project category against the taxonomy criteria may be found in the following sheets. </a:t>
          </a:r>
        </a:p>
        <a:p>
          <a:pPr marL="0" marR="0" lvl="0" indent="0" defTabSz="914400" eaLnBrk="1" fontAlgn="auto" latinLnBrk="0" hangingPunct="1">
            <a:lnSpc>
              <a:spcPct val="100000"/>
            </a:lnSpc>
            <a:spcBef>
              <a:spcPts val="0"/>
            </a:spcBef>
            <a:spcAft>
              <a:spcPts val="0"/>
            </a:spcAft>
            <a:buClrTx/>
            <a:buSzTx/>
            <a:buFontTx/>
            <a:buNone/>
            <a:tabLst/>
            <a:defRPr/>
          </a:pPr>
          <a:endParaRPr lang="nb-NO" sz="1600" b="0" baseline="0">
            <a:solidFill>
              <a:sysClr val="windowText" lastClr="000000"/>
            </a:solidFill>
            <a:effectLst/>
            <a:latin typeface="IBM Plex Sans" panose="020B0503050203000203"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400" b="0" baseline="0">
              <a:solidFill>
                <a:sysClr val="windowText" lastClr="000000"/>
              </a:solidFill>
              <a:effectLst/>
              <a:latin typeface="IBM Plex Sans" panose="020B0503050203000203" pitchFamily="34" charset="0"/>
              <a:ea typeface="+mn-ea"/>
              <a:cs typeface="+mn-cs"/>
            </a:rPr>
            <a:t>Some notes on methodology: </a:t>
          </a:r>
        </a:p>
        <a:p>
          <a:pPr lvl="0"/>
          <a:r>
            <a:rPr lang="en-GB" sz="1200">
              <a:solidFill>
                <a:schemeClr val="dk1"/>
              </a:solidFill>
              <a:effectLst/>
              <a:latin typeface="IBM Plex Sans" panose="020B0503050203000203" pitchFamily="34" charset="0"/>
              <a:ea typeface="+mn-ea"/>
              <a:cs typeface="+mn-cs"/>
            </a:rPr>
            <a:t>The mapping is voluntary, preliminary, and done on a best effort basis. We have done our utmost to analyse the taxonomy and have consulted relevant experts but might not yet have the full picture. The results must therefore be used with caution. The taxonomy is not yet complete or adopted in its final form and is likely to change over time. In this iteration of this</a:t>
          </a:r>
          <a:r>
            <a:rPr lang="en-GB" sz="1200" baseline="0">
              <a:solidFill>
                <a:schemeClr val="dk1"/>
              </a:solidFill>
              <a:effectLst/>
              <a:latin typeface="IBM Plex Sans" panose="020B0503050203000203" pitchFamily="34" charset="0"/>
              <a:ea typeface="+mn-ea"/>
              <a:cs typeface="+mn-cs"/>
            </a:rPr>
            <a:t> exercise</a:t>
          </a:r>
          <a:r>
            <a:rPr lang="en-GB" sz="1200">
              <a:solidFill>
                <a:schemeClr val="dk1"/>
              </a:solidFill>
              <a:effectLst/>
              <a:latin typeface="IBM Plex Sans" panose="020B0503050203000203" pitchFamily="34" charset="0"/>
              <a:ea typeface="+mn-ea"/>
              <a:cs typeface="+mn-cs"/>
            </a:rPr>
            <a:t> we have mapped against </a:t>
          </a:r>
          <a:r>
            <a:rPr lang="en-GB" sz="1200" u="sng">
              <a:solidFill>
                <a:schemeClr val="dk1"/>
              </a:solidFill>
              <a:effectLst/>
              <a:latin typeface="IBM Plex Sans" panose="020B0503050203000203" pitchFamily="34" charset="0"/>
              <a:ea typeface="+mn-ea"/>
              <a:cs typeface="+mn-cs"/>
              <a:hlinkClick xmlns:r="http://schemas.openxmlformats.org/officeDocument/2006/relationships" r:id=""/>
            </a:rPr>
            <a:t>the April 2021 taxonomy delegated act and its annexes</a:t>
          </a:r>
          <a:r>
            <a:rPr lang="en-GB" sz="1200" u="sng">
              <a:solidFill>
                <a:schemeClr val="dk1"/>
              </a:solidFill>
              <a:effectLst/>
              <a:latin typeface="IBM Plex Sans" panose="020B0503050203000203" pitchFamily="34" charset="0"/>
              <a:ea typeface="+mn-ea"/>
              <a:cs typeface="+mn-cs"/>
            </a:rPr>
            <a:t> for objectives</a:t>
          </a:r>
          <a:r>
            <a:rPr lang="en-GB" sz="1200" u="sng" baseline="0">
              <a:solidFill>
                <a:schemeClr val="dk1"/>
              </a:solidFill>
              <a:effectLst/>
              <a:latin typeface="IBM Plex Sans" panose="020B0503050203000203" pitchFamily="34" charset="0"/>
              <a:ea typeface="+mn-ea"/>
              <a:cs typeface="+mn-cs"/>
            </a:rPr>
            <a:t> 1 and 2,</a:t>
          </a:r>
          <a:r>
            <a:rPr lang="en-GB" sz="1200">
              <a:solidFill>
                <a:schemeClr val="dk1"/>
              </a:solidFill>
              <a:effectLst/>
              <a:latin typeface="IBM Plex Sans" panose="020B0503050203000203" pitchFamily="34" charset="0"/>
              <a:ea typeface="+mn-ea"/>
              <a:cs typeface="+mn-cs"/>
            </a:rPr>
            <a:t> and the technical working group’s </a:t>
          </a:r>
          <a:r>
            <a:rPr lang="en-GB" sz="1200" u="sng">
              <a:solidFill>
                <a:schemeClr val="dk1"/>
              </a:solidFill>
              <a:effectLst/>
              <a:latin typeface="IBM Plex Sans" panose="020B0503050203000203" pitchFamily="34" charset="0"/>
              <a:ea typeface="+mn-ea"/>
              <a:cs typeface="+mn-cs"/>
              <a:hlinkClick xmlns:r="http://schemas.openxmlformats.org/officeDocument/2006/relationships" r:id=""/>
            </a:rPr>
            <a:t>suggested criteria for objectives 3-6</a:t>
          </a:r>
          <a:r>
            <a:rPr lang="en-GB" sz="1200">
              <a:solidFill>
                <a:schemeClr val="dk1"/>
              </a:solidFill>
              <a:effectLst/>
              <a:latin typeface="IBM Plex Sans" panose="020B0503050203000203"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IBM Plex Sans" panose="020B0503050203000203" pitchFamily="34" charset="0"/>
              <a:ea typeface="+mn-ea"/>
              <a:cs typeface="+mn-cs"/>
            </a:rPr>
            <a:t>In this exercise we map our criteria against the taxonomy’s technical screening criteria. We have not yet screened against the do no significant harm-criteria. The analysis is performed on the criteria level – we have not evaluated each individual project. </a:t>
          </a:r>
        </a:p>
        <a:p>
          <a:pPr lvl="0"/>
          <a:r>
            <a:rPr lang="en-GB" sz="1200">
              <a:solidFill>
                <a:schemeClr val="dk1"/>
              </a:solidFill>
              <a:effectLst/>
              <a:latin typeface="IBM Plex Sans" panose="020B0503050203000203" pitchFamily="34" charset="0"/>
              <a:ea typeface="+mn-ea"/>
              <a:cs typeface="+mn-cs"/>
            </a:rPr>
            <a:t>As there are several sets of criteria for each activity (covering the six environmental objectives), there may be several conclusions. If there is a match between our criteria and </a:t>
          </a:r>
          <a:r>
            <a:rPr lang="en-GB" sz="1200" u="none">
              <a:solidFill>
                <a:schemeClr val="dk1"/>
              </a:solidFill>
              <a:effectLst/>
              <a:latin typeface="IBM Plex Sans" panose="020B0503050203000203" pitchFamily="34" charset="0"/>
              <a:ea typeface="+mn-ea"/>
              <a:cs typeface="+mn-cs"/>
            </a:rPr>
            <a:t>at least one set of criteria in the </a:t>
          </a:r>
          <a:r>
            <a:rPr lang="en-GB" sz="1200">
              <a:solidFill>
                <a:schemeClr val="dk1"/>
              </a:solidFill>
              <a:effectLst/>
              <a:latin typeface="IBM Plex Sans" panose="020B0503050203000203" pitchFamily="34" charset="0"/>
              <a:ea typeface="+mn-ea"/>
              <a:cs typeface="+mn-cs"/>
            </a:rPr>
            <a:t>taxonomy, the conclusion will be that the criteria are aligned. See further details on the separate</a:t>
          </a:r>
          <a:r>
            <a:rPr lang="en-GB" sz="1200" baseline="0">
              <a:solidFill>
                <a:schemeClr val="dk1"/>
              </a:solidFill>
              <a:effectLst/>
              <a:latin typeface="IBM Plex Sans" panose="020B0503050203000203" pitchFamily="34" charset="0"/>
              <a:ea typeface="+mn-ea"/>
              <a:cs typeface="+mn-cs"/>
            </a:rPr>
            <a:t> sheets matching the project categories. </a:t>
          </a:r>
        </a:p>
        <a:p>
          <a:pPr lvl="0"/>
          <a:r>
            <a:rPr lang="en-GB" sz="1200" b="0" baseline="0">
              <a:solidFill>
                <a:schemeClr val="dk1"/>
              </a:solidFill>
              <a:effectLst/>
              <a:latin typeface="IBM Plex Sans" panose="020B0503050203000203" pitchFamily="34" charset="0"/>
              <a:ea typeface="+mn-ea"/>
              <a:cs typeface="+mn-cs"/>
            </a:rPr>
            <a:t>Minor deviations from the impact report due to rounding may occur. </a:t>
          </a:r>
          <a:endParaRPr lang="nb-NO" sz="1800" b="0">
            <a:solidFill>
              <a:sysClr val="windowText" lastClr="000000"/>
            </a:solidFill>
            <a:effectLst/>
            <a:latin typeface="IBM Plex Sans" panose="020B0503050203000203"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400" b="0">
            <a:solidFill>
              <a:schemeClr val="dk1"/>
            </a:solidFill>
            <a:effectLst/>
            <a:latin typeface="IBM Plex Sans" panose="020B0503050203000203" pitchFamily="34" charset="0"/>
            <a:ea typeface="+mn-ea"/>
            <a:cs typeface="+mn-cs"/>
          </a:endParaRPr>
        </a:p>
      </xdr:txBody>
    </xdr:sp>
    <xdr:clientData/>
  </xdr:twoCellAnchor>
  <xdr:twoCellAnchor>
    <xdr:from>
      <xdr:col>7</xdr:col>
      <xdr:colOff>523876</xdr:colOff>
      <xdr:row>0</xdr:row>
      <xdr:rowOff>2198914</xdr:rowOff>
    </xdr:from>
    <xdr:to>
      <xdr:col>10</xdr:col>
      <xdr:colOff>1</xdr:colOff>
      <xdr:row>5</xdr:row>
      <xdr:rowOff>847725</xdr:rowOff>
    </xdr:to>
    <xdr:sp macro="" textlink="">
      <xdr:nvSpPr>
        <xdr:cNvPr id="2" name="Rectangle 1">
          <a:extLst>
            <a:ext uri="{FF2B5EF4-FFF2-40B4-BE49-F238E27FC236}">
              <a16:creationId xmlns:a16="http://schemas.microsoft.com/office/drawing/2014/main" id="{407918A5-94B9-4DC3-8F05-5C2C24B5300B}"/>
            </a:ext>
          </a:extLst>
        </xdr:cNvPr>
        <xdr:cNvSpPr/>
      </xdr:nvSpPr>
      <xdr:spPr>
        <a:xfrm>
          <a:off x="13858876" y="2198914"/>
          <a:ext cx="3638550" cy="4687661"/>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editAs="oneCell">
    <xdr:from>
      <xdr:col>8</xdr:col>
      <xdr:colOff>1088573</xdr:colOff>
      <xdr:row>0</xdr:row>
      <xdr:rowOff>2383117</xdr:rowOff>
    </xdr:from>
    <xdr:to>
      <xdr:col>9</xdr:col>
      <xdr:colOff>0</xdr:colOff>
      <xdr:row>4</xdr:row>
      <xdr:rowOff>316889</xdr:rowOff>
    </xdr:to>
    <xdr:pic>
      <xdr:nvPicPr>
        <xdr:cNvPr id="6" name="Picture 5">
          <a:hlinkClick xmlns:r="http://schemas.openxmlformats.org/officeDocument/2006/relationships" r:id="rId2"/>
          <a:extLst>
            <a:ext uri="{FF2B5EF4-FFF2-40B4-BE49-F238E27FC236}">
              <a16:creationId xmlns:a16="http://schemas.microsoft.com/office/drawing/2014/main" id="{419AD016-9744-458E-AAA8-66C4E33353F7}"/>
            </a:ext>
          </a:extLst>
        </xdr:cNvPr>
        <xdr:cNvPicPr>
          <a:picLocks noChangeAspect="1"/>
        </xdr:cNvPicPr>
      </xdr:nvPicPr>
      <xdr:blipFill>
        <a:blip xmlns:r="http://schemas.openxmlformats.org/officeDocument/2006/relationships" r:embed="rId3"/>
        <a:stretch>
          <a:fillRect/>
        </a:stretch>
      </xdr:blipFill>
      <xdr:spPr>
        <a:xfrm>
          <a:off x="15403287" y="2383117"/>
          <a:ext cx="1523999" cy="2168315"/>
        </a:xfrm>
        <a:prstGeom prst="rect">
          <a:avLst/>
        </a:prstGeom>
      </xdr:spPr>
    </xdr:pic>
    <xdr:clientData/>
  </xdr:twoCellAnchor>
  <xdr:twoCellAnchor>
    <xdr:from>
      <xdr:col>8</xdr:col>
      <xdr:colOff>65313</xdr:colOff>
      <xdr:row>4</xdr:row>
      <xdr:rowOff>266606</xdr:rowOff>
    </xdr:from>
    <xdr:to>
      <xdr:col>9</xdr:col>
      <xdr:colOff>952500</xdr:colOff>
      <xdr:row>4</xdr:row>
      <xdr:rowOff>1714499</xdr:rowOff>
    </xdr:to>
    <xdr:sp macro="" textlink="">
      <xdr:nvSpPr>
        <xdr:cNvPr id="7" name="TextBox 6">
          <a:extLst>
            <a:ext uri="{FF2B5EF4-FFF2-40B4-BE49-F238E27FC236}">
              <a16:creationId xmlns:a16="http://schemas.microsoft.com/office/drawing/2014/main" id="{F4E1E00D-12D0-421B-AAD3-C4CB616B0651}"/>
            </a:ext>
          </a:extLst>
        </xdr:cNvPr>
        <xdr:cNvSpPr txBox="1"/>
      </xdr:nvSpPr>
      <xdr:spPr>
        <a:xfrm>
          <a:off x="13995626" y="4481419"/>
          <a:ext cx="3435124" cy="1447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IBM Plex Sans" panose="020B0503050203000203" pitchFamily="34" charset="0"/>
              <a:ea typeface="+mn-ea"/>
              <a:cs typeface="+mn-cs"/>
            </a:rPr>
            <a:t>The</a:t>
          </a:r>
          <a:r>
            <a:rPr lang="nb-NO" sz="1100" b="0" baseline="0">
              <a:solidFill>
                <a:schemeClr val="dk1"/>
              </a:solidFill>
              <a:effectLst/>
              <a:latin typeface="IBM Plex Sans" panose="020B0503050203000203" pitchFamily="34" charset="0"/>
              <a:ea typeface="+mn-ea"/>
              <a:cs typeface="+mn-cs"/>
            </a:rPr>
            <a:t> activity-level technical screening criteria in the preliminary taxonomy have been mapped against the 83 eligibility criteria defined in KBN's Criteria Document for Green Loans. The project count and volumes in this assessment are then based on which eligibility criteria the different KBN green projects are qualified under.</a:t>
          </a:r>
        </a:p>
      </xdr:txBody>
    </xdr:sp>
    <xdr:clientData/>
  </xdr:twoCellAnchor>
  <xdr:twoCellAnchor>
    <xdr:from>
      <xdr:col>8</xdr:col>
      <xdr:colOff>46264</xdr:colOff>
      <xdr:row>21</xdr:row>
      <xdr:rowOff>79600</xdr:rowOff>
    </xdr:from>
    <xdr:to>
      <xdr:col>10</xdr:col>
      <xdr:colOff>423862</xdr:colOff>
      <xdr:row>40</xdr:row>
      <xdr:rowOff>123145</xdr:rowOff>
    </xdr:to>
    <xdr:graphicFrame macro="">
      <xdr:nvGraphicFramePr>
        <xdr:cNvPr id="9" name="Chart 8">
          <a:extLst>
            <a:ext uri="{FF2B5EF4-FFF2-40B4-BE49-F238E27FC236}">
              <a16:creationId xmlns:a16="http://schemas.microsoft.com/office/drawing/2014/main" id="{A67D272A-F500-4658-B986-56096089BC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83342</xdr:colOff>
      <xdr:row>4</xdr:row>
      <xdr:rowOff>1643063</xdr:rowOff>
    </xdr:from>
    <xdr:to>
      <xdr:col>9</xdr:col>
      <xdr:colOff>916780</xdr:colOff>
      <xdr:row>6</xdr:row>
      <xdr:rowOff>0</xdr:rowOff>
    </xdr:to>
    <xdr:sp macro="" textlink="">
      <xdr:nvSpPr>
        <xdr:cNvPr id="5" name="TextBox 4">
          <a:hlinkClick xmlns:r="http://schemas.openxmlformats.org/officeDocument/2006/relationships" r:id="rId2"/>
          <a:extLst>
            <a:ext uri="{FF2B5EF4-FFF2-40B4-BE49-F238E27FC236}">
              <a16:creationId xmlns:a16="http://schemas.microsoft.com/office/drawing/2014/main" id="{A488AD7B-0F1F-44E3-AF05-EF9EE257BD11}"/>
            </a:ext>
          </a:extLst>
        </xdr:cNvPr>
        <xdr:cNvSpPr txBox="1"/>
      </xdr:nvSpPr>
      <xdr:spPr>
        <a:xfrm>
          <a:off x="14013655" y="5857876"/>
          <a:ext cx="3381375" cy="595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u="sng">
              <a:solidFill>
                <a:schemeClr val="accent5"/>
              </a:solidFill>
            </a:rPr>
            <a:t>Link</a:t>
          </a:r>
          <a:r>
            <a:rPr lang="en-GB" sz="1100" u="sng" baseline="0">
              <a:solidFill>
                <a:schemeClr val="accent5"/>
              </a:solidFill>
            </a:rPr>
            <a:t> to Criteria Document</a:t>
          </a:r>
          <a:endParaRPr lang="en-GB" sz="1100" u="sng">
            <a:solidFill>
              <a:schemeClr val="accent5"/>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Miriam Bugge Anderssen" id="{5B3419D0-2A59-4269-95CC-338B59179328}" userId="S::mba@kommunalbanken.no::b718b1a9-21b0-4c8d-b308-29f683dece87" providerId="AD"/>
  <person displayName="Venil Sælebakke" id="{AFA59A1C-27FF-492D-965C-56D574BBE02A}" userId="S::vens@kommunalbanken.no::7d05e21a-0c8b-49ec-b704-7fd4e550934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5" dT="2022-01-12T07:40:12.91" personId="{AFA59A1C-27FF-492D-965C-56D574BBE02A}" id="{6939E6C0-C760-4F02-A66E-A567C6C375D9}">
    <text>Usikker på om denne skal være likely not aligned eller no corresponding taxonomy activity. 5.2 inkluderer ombruk av materialer (minst 30%) i tillegg til en haug andre kriterier, men sier ingenting om massivtre.</text>
  </threadedComment>
  <threadedComment ref="D6" dT="2022-01-12T07:47:33.59" personId="{AFA59A1C-27FF-492D-965C-56D574BBE02A}" id="{5DE48E60-3E19-4282-9D2F-79C0A2582264}">
    <text>Er denne formuleringen grei</text>
  </threadedComment>
  <threadedComment ref="D7" dT="2022-01-12T07:49:41.07" personId="{AFA59A1C-27FF-492D-965C-56D574BBE02A}" id="{D7644960-7308-4CEA-A261-2C189EDBC25E}">
    <text>er 5.2 relevant kriterie her? Jeg satte det fordi det omhandler bl.a inngrep i naturen rundt (som er relevant hvis man feks skal grave opp bakken rundt for å installere fornybar energikilde). Kan også være no corresponding.</text>
  </threadedComment>
  <threadedComment ref="H7" dT="2022-01-18T11:56:29.95" personId="{5B3419D0-2A59-4269-95CC-338B59179328}" id="{B47A834C-FE98-4C72-BADF-2C55997C93EC}">
    <text>Det finnes jo strengt tatt et kriterie man kunne mappet mot, 7.6 Installation, maintenance and repair of renewable energy technologies. Når det er sagt tror jeg ikke vi kommer til å se noen som installerer energiprod i bygg FOR Å KLIMATILPASSE, så ser ikke at det skal komme til anvendelse i praksis. Derfor bedre med n/a?</text>
  </threadedComment>
  <threadedComment ref="D14" dT="2022-01-11T08:58:36.87" personId="{AFA59A1C-27FF-492D-965C-56D574BBE02A}" id="{ED57E605-8C3E-4C47-82A6-92B74378376D}">
    <text>Ett av kriteriene i 5.2 er at det skal brukes minst 30% gjenbrukte materialer. Vi stiller ikke krav om en viss prosent, men "omfattende bruk". Kunne muligens vært en likely aligned for dette kriteriet, men alle de andre kriteriene oppfylles ikke. Passer det best med en likely not aligned, eller No corresponding taxonomy activity - fordi massivtre nevnes jo ikke.</text>
  </threadedComment>
  <threadedComment ref="D15" dT="2022-01-12T07:45:30.69" personId="{AFA59A1C-27FF-492D-965C-56D574BBE02A}" id="{544F441F-A828-425B-984B-C0E6688DC8E6}">
    <text>No corresponding Taxonomy activity, as the use of certification schemes is not included in the Taxonomy. Projects under this criterion will likely (?) meet the requirements for low-energy buildings? Eller noe i den stil.</text>
  </threadedComment>
  <threadedComment ref="G15" dT="2022-01-12T07:45:40.60" personId="{AFA59A1C-27FF-492D-965C-56D574BBE02A}" id="{23A42A8C-49D6-4FDA-9DD3-EEF3CD4D1A04}">
    <text>Endre til n/a</text>
  </threadedComment>
  <threadedComment ref="H16" dT="2022-01-18T11:56:29.95" personId="{5B3419D0-2A59-4269-95CC-338B59179328}" id="{08D4294F-66A8-417B-8A7C-72E9414F51AF}">
    <text>Det finnes jo strengt tatt et kriterie man kunne mappet mot, 7.6 Installation, maintenance and repair of renewable energy technologies. Når det er sagt tror jeg ikke vi kommer til å se noen som installerer energiprod i bygg FOR Å KLIMATILPASSE, så ser ikke at det skal komme til anvendelse i praksis. Derfor bedre med n/a?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EFFED-F91F-4E0D-9ADC-079FE7F73C05}">
  <sheetPr>
    <pageSetUpPr autoPageBreaks="0"/>
  </sheetPr>
  <dimension ref="A1:L165"/>
  <sheetViews>
    <sheetView tabSelected="1" zoomScale="80" zoomScaleNormal="80" workbookViewId="0">
      <selection activeCell="D1" sqref="D1"/>
    </sheetView>
  </sheetViews>
  <sheetFormatPr defaultColWidth="8.85546875" defaultRowHeight="15" x14ac:dyDescent="0.25"/>
  <cols>
    <col min="1" max="1" width="12.5703125" style="6" customWidth="1"/>
    <col min="2" max="2" width="22.140625" style="8" customWidth="1"/>
    <col min="3" max="3" width="52.85546875" style="6" customWidth="1"/>
    <col min="4" max="4" width="45.7109375" style="84" customWidth="1"/>
    <col min="5" max="5" width="32.7109375" style="233" customWidth="1"/>
    <col min="6" max="6" width="15.85546875" style="6" customWidth="1"/>
    <col min="7" max="7" width="18.140625" style="57" customWidth="1"/>
    <col min="8" max="8" width="8.85546875" style="6"/>
    <col min="9" max="9" width="38.140625" style="6" customWidth="1"/>
    <col min="10" max="10" width="15.42578125" style="6" customWidth="1"/>
    <col min="11" max="11" width="46.28515625" style="6" customWidth="1"/>
    <col min="12" max="16384" width="8.85546875" style="6"/>
  </cols>
  <sheetData>
    <row r="1" spans="2:12" ht="237.6" customHeight="1" x14ac:dyDescent="0.25"/>
    <row r="2" spans="2:12" ht="52.15" customHeight="1" x14ac:dyDescent="0.5">
      <c r="B2" s="9" t="s">
        <v>434</v>
      </c>
      <c r="H2" s="50"/>
    </row>
    <row r="3" spans="2:12" ht="26.45" customHeight="1" x14ac:dyDescent="0.25">
      <c r="B3" s="71" t="s">
        <v>213</v>
      </c>
    </row>
    <row r="4" spans="2:12" ht="17.45" customHeight="1" x14ac:dyDescent="0.25"/>
    <row r="5" spans="2:12" ht="143.44999999999999" customHeight="1" x14ac:dyDescent="0.25">
      <c r="B5" s="1"/>
    </row>
    <row r="6" spans="2:12" ht="115.5" customHeight="1" x14ac:dyDescent="0.25">
      <c r="B6" s="1"/>
    </row>
    <row r="7" spans="2:12" ht="30" customHeight="1" x14ac:dyDescent="0.4">
      <c r="B7" s="10" t="s">
        <v>139</v>
      </c>
      <c r="C7" s="11"/>
      <c r="D7" s="35"/>
      <c r="E7" s="39"/>
      <c r="F7" s="72"/>
      <c r="G7" s="127"/>
      <c r="I7" s="72"/>
      <c r="J7" s="234"/>
    </row>
    <row r="8" spans="2:12" ht="72" customHeight="1" x14ac:dyDescent="0.25">
      <c r="B8" s="242" t="s">
        <v>140</v>
      </c>
      <c r="C8" s="243" t="s">
        <v>141</v>
      </c>
      <c r="D8" s="244" t="s">
        <v>267</v>
      </c>
      <c r="E8" s="243" t="s">
        <v>2</v>
      </c>
      <c r="F8" s="243" t="s">
        <v>59</v>
      </c>
      <c r="G8" s="245" t="s">
        <v>124</v>
      </c>
      <c r="I8" s="182" t="s">
        <v>151</v>
      </c>
      <c r="J8" s="183">
        <v>32876855.0424258</v>
      </c>
      <c r="K8" s="184" t="s">
        <v>398</v>
      </c>
      <c r="L8" s="235"/>
    </row>
    <row r="9" spans="2:12" ht="30" customHeight="1" x14ac:dyDescent="0.25">
      <c r="B9" s="343" t="s">
        <v>68</v>
      </c>
      <c r="C9" s="13" t="s">
        <v>28</v>
      </c>
      <c r="D9" s="29" t="s">
        <v>379</v>
      </c>
      <c r="E9" s="388" t="s">
        <v>381</v>
      </c>
      <c r="F9" s="379">
        <f>Buildings!E3</f>
        <v>15</v>
      </c>
      <c r="G9" s="351">
        <f>Buildings!F3</f>
        <v>518005</v>
      </c>
      <c r="I9" s="185" t="s">
        <v>3</v>
      </c>
      <c r="J9" s="186">
        <f>G20+G45+G57+G58+G59+G60+G66+G67+G68+G73+G75+G79+G81+G82+G83+G84+G85+G92+G94+G113+G114+G116+G120+G125</f>
        <v>3757736</v>
      </c>
      <c r="K9" s="342" t="s">
        <v>416</v>
      </c>
      <c r="L9" s="50"/>
    </row>
    <row r="10" spans="2:12" ht="45" customHeight="1" x14ac:dyDescent="0.25">
      <c r="B10" s="344"/>
      <c r="C10" s="25"/>
      <c r="D10" s="222" t="s">
        <v>380</v>
      </c>
      <c r="E10" s="389"/>
      <c r="F10" s="380"/>
      <c r="G10" s="353"/>
      <c r="I10" s="185" t="s">
        <v>138</v>
      </c>
      <c r="J10" s="187">
        <f>J9/J8</f>
        <v>0.11429730718314891</v>
      </c>
      <c r="K10" s="342"/>
      <c r="L10" s="84"/>
    </row>
    <row r="11" spans="2:12" ht="30" customHeight="1" x14ac:dyDescent="0.25">
      <c r="B11" s="344"/>
      <c r="C11" s="19" t="s">
        <v>29</v>
      </c>
      <c r="D11" s="174"/>
      <c r="E11" s="128"/>
      <c r="F11" s="18"/>
      <c r="G11" s="155"/>
      <c r="I11" s="188" t="s">
        <v>7</v>
      </c>
      <c r="J11" s="189">
        <f>G9+G12+G25+G42+G61+G86+G96+G98+G100+G102+G104+G153</f>
        <v>19215898</v>
      </c>
      <c r="K11" s="342" t="s">
        <v>394</v>
      </c>
      <c r="L11" s="50"/>
    </row>
    <row r="12" spans="2:12" ht="30" x14ac:dyDescent="0.25">
      <c r="B12" s="344"/>
      <c r="C12" s="147" t="s">
        <v>110</v>
      </c>
      <c r="D12" s="25" t="s">
        <v>382</v>
      </c>
      <c r="E12" s="345" t="s">
        <v>335</v>
      </c>
      <c r="F12" s="348">
        <f>Buildings!E5</f>
        <v>2</v>
      </c>
      <c r="G12" s="351">
        <f>Buildings!F5</f>
        <v>270762</v>
      </c>
      <c r="I12" s="188" t="s">
        <v>134</v>
      </c>
      <c r="J12" s="190">
        <f>J11/J8</f>
        <v>0.58448102700829885</v>
      </c>
      <c r="K12" s="342"/>
      <c r="L12" s="50"/>
    </row>
    <row r="13" spans="2:12" ht="30" x14ac:dyDescent="0.25">
      <c r="B13" s="344"/>
      <c r="C13" s="149"/>
      <c r="D13" s="13" t="s">
        <v>385</v>
      </c>
      <c r="E13" s="346"/>
      <c r="F13" s="349"/>
      <c r="G13" s="352"/>
      <c r="H13" s="236"/>
      <c r="I13" s="191" t="s">
        <v>201</v>
      </c>
      <c r="J13" s="192">
        <f>G16+G17+G27+G28+G77+G91+G106+G123+G135+G136+G137+G145</f>
        <v>1334987</v>
      </c>
      <c r="K13" s="342" t="s">
        <v>397</v>
      </c>
      <c r="L13" s="50"/>
    </row>
    <row r="14" spans="2:12" ht="30" x14ac:dyDescent="0.25">
      <c r="B14" s="344"/>
      <c r="C14" s="148"/>
      <c r="D14" s="21" t="s">
        <v>386</v>
      </c>
      <c r="E14" s="347"/>
      <c r="F14" s="350"/>
      <c r="G14" s="353"/>
      <c r="H14" s="236"/>
      <c r="I14" s="193" t="s">
        <v>214</v>
      </c>
      <c r="J14" s="194">
        <f>J13/J8</f>
        <v>4.0605678319208804E-2</v>
      </c>
      <c r="K14" s="342"/>
      <c r="L14" s="50"/>
    </row>
    <row r="15" spans="2:12" ht="30" customHeight="1" x14ac:dyDescent="0.25">
      <c r="B15" s="344"/>
      <c r="C15" s="37" t="s">
        <v>109</v>
      </c>
      <c r="D15" s="13" t="s">
        <v>385</v>
      </c>
      <c r="E15" s="54" t="s">
        <v>10</v>
      </c>
      <c r="F15" s="113">
        <f>Buildings!E6</f>
        <v>0</v>
      </c>
      <c r="G15" s="155">
        <f>Buildings!F6</f>
        <v>0</v>
      </c>
      <c r="H15" s="236"/>
      <c r="I15" s="195" t="s">
        <v>10</v>
      </c>
      <c r="J15" s="196">
        <f>G15+G19+G26+G32+G117+G122+G134+G139+G143+G144+G146+G154+G155+G156+G129+G132</f>
        <v>3606489</v>
      </c>
      <c r="K15" s="342" t="s">
        <v>395</v>
      </c>
    </row>
    <row r="16" spans="2:12" ht="30" customHeight="1" x14ac:dyDescent="0.25">
      <c r="B16" s="344"/>
      <c r="C16" s="37" t="s">
        <v>108</v>
      </c>
      <c r="D16" s="21" t="s">
        <v>6</v>
      </c>
      <c r="E16" s="146" t="s">
        <v>387</v>
      </c>
      <c r="F16" s="167">
        <f>Buildings!E7</f>
        <v>0</v>
      </c>
      <c r="G16" s="155">
        <f>Buildings!F7</f>
        <v>0</v>
      </c>
      <c r="H16" s="236"/>
      <c r="I16" s="195" t="s">
        <v>137</v>
      </c>
      <c r="J16" s="197">
        <f>J15/J8</f>
        <v>0.10969689756961307</v>
      </c>
      <c r="K16" s="342"/>
      <c r="L16" s="72"/>
    </row>
    <row r="17" spans="2:12" ht="30" customHeight="1" x14ac:dyDescent="0.25">
      <c r="B17" s="344"/>
      <c r="C17" s="27" t="s">
        <v>107</v>
      </c>
      <c r="D17" s="21" t="s">
        <v>6</v>
      </c>
      <c r="E17" s="146" t="s">
        <v>387</v>
      </c>
      <c r="F17" s="168">
        <f>Buildings!E8</f>
        <v>0</v>
      </c>
      <c r="G17" s="155">
        <f>Buildings!F8</f>
        <v>0</v>
      </c>
      <c r="H17" s="236"/>
      <c r="I17" s="198" t="s">
        <v>106</v>
      </c>
      <c r="J17" s="199">
        <f>G37+G52+G112+G118+G124+G127+G130</f>
        <v>1635532</v>
      </c>
      <c r="K17" s="342" t="s">
        <v>420</v>
      </c>
      <c r="L17" s="72"/>
    </row>
    <row r="18" spans="2:12" ht="30" customHeight="1" x14ac:dyDescent="0.25">
      <c r="B18" s="344"/>
      <c r="C18" s="13" t="s">
        <v>30</v>
      </c>
      <c r="D18" s="21" t="s">
        <v>6</v>
      </c>
      <c r="E18" s="49" t="s">
        <v>105</v>
      </c>
      <c r="F18" s="205">
        <f>Buildings!E9</f>
        <v>2</v>
      </c>
      <c r="G18" s="155">
        <f>Buildings!F9</f>
        <v>912500</v>
      </c>
      <c r="H18" s="236"/>
      <c r="I18" s="198" t="s">
        <v>135</v>
      </c>
      <c r="J18" s="200">
        <f>J17/J8</f>
        <v>4.9747215720282081E-2</v>
      </c>
      <c r="K18" s="342"/>
      <c r="L18" s="72"/>
    </row>
    <row r="19" spans="2:12" ht="30" customHeight="1" x14ac:dyDescent="0.25">
      <c r="B19" s="344"/>
      <c r="C19" s="21" t="s">
        <v>31</v>
      </c>
      <c r="D19" s="26" t="s">
        <v>388</v>
      </c>
      <c r="E19" s="54" t="s">
        <v>10</v>
      </c>
      <c r="F19" s="217">
        <f>Buildings!E10</f>
        <v>0</v>
      </c>
      <c r="G19" s="155">
        <f>Buildings!F10</f>
        <v>0</v>
      </c>
      <c r="H19" s="236"/>
      <c r="I19" s="201" t="s">
        <v>105</v>
      </c>
      <c r="J19" s="202">
        <f>G18+G24+G29+G30+G31+G55+G62+G78+G87+G107+G138+G149+G157</f>
        <v>3326215</v>
      </c>
      <c r="K19" s="342" t="s">
        <v>396</v>
      </c>
    </row>
    <row r="20" spans="2:12" ht="30" customHeight="1" x14ac:dyDescent="0.25">
      <c r="B20" s="344"/>
      <c r="C20" s="13" t="s">
        <v>32</v>
      </c>
      <c r="D20" s="26" t="s">
        <v>279</v>
      </c>
      <c r="E20" s="354" t="s">
        <v>277</v>
      </c>
      <c r="F20" s="348">
        <f>Buildings!E11</f>
        <v>3</v>
      </c>
      <c r="G20" s="351">
        <f>Buildings!F11</f>
        <v>9140</v>
      </c>
      <c r="H20" s="236"/>
      <c r="I20" s="201" t="s">
        <v>136</v>
      </c>
      <c r="J20" s="203">
        <f>J19/J8</f>
        <v>0.10117193374207173</v>
      </c>
      <c r="K20" s="342"/>
    </row>
    <row r="21" spans="2:12" ht="30" customHeight="1" x14ac:dyDescent="0.25">
      <c r="B21" s="344"/>
      <c r="C21" s="26"/>
      <c r="D21" s="21" t="s">
        <v>386</v>
      </c>
      <c r="E21" s="355"/>
      <c r="F21" s="350"/>
      <c r="G21" s="353"/>
      <c r="J21" s="237"/>
      <c r="K21" s="72"/>
    </row>
    <row r="22" spans="2:12" ht="30" customHeight="1" x14ac:dyDescent="0.25">
      <c r="B22" s="344"/>
      <c r="C22" s="20" t="s">
        <v>33</v>
      </c>
      <c r="D22" s="26" t="s">
        <v>279</v>
      </c>
      <c r="E22" s="354" t="s">
        <v>277</v>
      </c>
      <c r="F22" s="348">
        <f>Buildings!E12</f>
        <v>0</v>
      </c>
      <c r="G22" s="351">
        <f>Buildings!F12</f>
        <v>0</v>
      </c>
      <c r="J22" s="238"/>
    </row>
    <row r="23" spans="2:12" ht="30" customHeight="1" x14ac:dyDescent="0.25">
      <c r="B23" s="344"/>
      <c r="C23" s="20"/>
      <c r="D23" s="21" t="s">
        <v>386</v>
      </c>
      <c r="E23" s="355"/>
      <c r="F23" s="350"/>
      <c r="G23" s="353"/>
      <c r="J23" s="239"/>
    </row>
    <row r="24" spans="2:12" ht="30" customHeight="1" x14ac:dyDescent="0.25">
      <c r="B24" s="344"/>
      <c r="C24" s="22" t="s">
        <v>57</v>
      </c>
      <c r="D24" s="21" t="s">
        <v>6</v>
      </c>
      <c r="E24" s="46" t="s">
        <v>105</v>
      </c>
      <c r="F24" s="205">
        <f>Buildings!E13</f>
        <v>0</v>
      </c>
      <c r="G24" s="155">
        <f>Buildings!F13</f>
        <v>0</v>
      </c>
      <c r="J24" s="239"/>
    </row>
    <row r="25" spans="2:12" ht="30" customHeight="1" x14ac:dyDescent="0.25">
      <c r="B25" s="343" t="s">
        <v>69</v>
      </c>
      <c r="C25" s="21" t="s">
        <v>34</v>
      </c>
      <c r="D25" s="13" t="s">
        <v>392</v>
      </c>
      <c r="E25" s="219" t="s">
        <v>335</v>
      </c>
      <c r="F25" s="16">
        <f>Buildings!E14</f>
        <v>95</v>
      </c>
      <c r="G25" s="155">
        <f>Buildings!F14</f>
        <v>17509020</v>
      </c>
    </row>
    <row r="26" spans="2:12" ht="30" customHeight="1" x14ac:dyDescent="0.25">
      <c r="B26" s="344"/>
      <c r="C26" s="20" t="s">
        <v>35</v>
      </c>
      <c r="D26" s="13" t="s">
        <v>385</v>
      </c>
      <c r="E26" s="54" t="s">
        <v>10</v>
      </c>
      <c r="F26" s="113">
        <f>Buildings!E15</f>
        <v>19</v>
      </c>
      <c r="G26" s="155">
        <f>Buildings!F15</f>
        <v>1508084</v>
      </c>
    </row>
    <row r="27" spans="2:12" ht="30" customHeight="1" x14ac:dyDescent="0.25">
      <c r="B27" s="344"/>
      <c r="C27" s="21" t="s">
        <v>155</v>
      </c>
      <c r="D27" s="21" t="s">
        <v>6</v>
      </c>
      <c r="E27" s="146" t="s">
        <v>387</v>
      </c>
      <c r="F27" s="205">
        <f>Buildings!E16</f>
        <v>1</v>
      </c>
      <c r="G27" s="155">
        <f>Buildings!F16</f>
        <v>18031</v>
      </c>
      <c r="J27" s="240"/>
    </row>
    <row r="28" spans="2:12" ht="30" customHeight="1" x14ac:dyDescent="0.25">
      <c r="B28" s="344"/>
      <c r="C28" s="21" t="s">
        <v>156</v>
      </c>
      <c r="D28" s="21" t="s">
        <v>6</v>
      </c>
      <c r="E28" s="146" t="s">
        <v>387</v>
      </c>
      <c r="F28" s="205">
        <f>Buildings!E17</f>
        <v>0</v>
      </c>
      <c r="G28" s="155">
        <f>Buildings!F17</f>
        <v>0</v>
      </c>
    </row>
    <row r="29" spans="2:12" ht="45" x14ac:dyDescent="0.25">
      <c r="B29" s="344"/>
      <c r="C29" s="51" t="s">
        <v>192</v>
      </c>
      <c r="D29" s="26" t="s">
        <v>6</v>
      </c>
      <c r="E29" s="46" t="s">
        <v>105</v>
      </c>
      <c r="F29" s="205">
        <f>Buildings!E18</f>
        <v>0</v>
      </c>
      <c r="G29" s="155">
        <f>Buildings!F18</f>
        <v>0</v>
      </c>
    </row>
    <row r="30" spans="2:12" ht="45" x14ac:dyDescent="0.25">
      <c r="B30" s="381"/>
      <c r="C30" s="14" t="s">
        <v>157</v>
      </c>
      <c r="D30" s="26" t="s">
        <v>6</v>
      </c>
      <c r="E30" s="46" t="s">
        <v>105</v>
      </c>
      <c r="F30" s="16">
        <f>Buildings!E19</f>
        <v>0</v>
      </c>
      <c r="G30" s="155">
        <f>Buildings!F19</f>
        <v>0</v>
      </c>
    </row>
    <row r="31" spans="2:12" ht="30" customHeight="1" x14ac:dyDescent="0.25">
      <c r="B31" s="31" t="s">
        <v>73</v>
      </c>
      <c r="C31" s="15" t="s">
        <v>73</v>
      </c>
      <c r="D31" s="21" t="s">
        <v>6</v>
      </c>
      <c r="E31" s="47" t="s">
        <v>105</v>
      </c>
      <c r="F31" s="16">
        <f>Buildings!E20</f>
        <v>7</v>
      </c>
      <c r="G31" s="155">
        <f>Buildings!F20</f>
        <v>1893058</v>
      </c>
    </row>
    <row r="32" spans="2:12" ht="30" customHeight="1" x14ac:dyDescent="0.25">
      <c r="B32" s="171" t="s">
        <v>408</v>
      </c>
      <c r="C32" s="5" t="s">
        <v>417</v>
      </c>
      <c r="D32" s="13" t="s">
        <v>6</v>
      </c>
      <c r="E32" s="214" t="s">
        <v>10</v>
      </c>
      <c r="F32" s="205">
        <f>Buildings!E21</f>
        <v>12</v>
      </c>
      <c r="G32" s="170">
        <f>Buildings!F21</f>
        <v>1123632</v>
      </c>
    </row>
    <row r="33" spans="2:10" x14ac:dyDescent="0.25">
      <c r="B33" s="246" t="s">
        <v>419</v>
      </c>
      <c r="C33" s="247"/>
      <c r="D33" s="248"/>
      <c r="E33" s="249"/>
      <c r="F33" s="247">
        <f>SUM(F9:F32)</f>
        <v>156</v>
      </c>
      <c r="G33" s="250">
        <f>SUM(G9:G32)</f>
        <v>23762232</v>
      </c>
      <c r="I33" s="50"/>
      <c r="J33" s="50"/>
    </row>
    <row r="34" spans="2:10" ht="30" customHeight="1" x14ac:dyDescent="0.4">
      <c r="B34" s="10" t="s">
        <v>116</v>
      </c>
      <c r="C34" s="11"/>
      <c r="D34" s="35"/>
      <c r="E34" s="39"/>
      <c r="F34" s="72"/>
      <c r="G34" s="127"/>
    </row>
    <row r="35" spans="2:10" s="50" customFormat="1" ht="72" customHeight="1" x14ac:dyDescent="0.25">
      <c r="B35" s="242" t="s">
        <v>140</v>
      </c>
      <c r="C35" s="243" t="s">
        <v>141</v>
      </c>
      <c r="D35" s="244" t="s">
        <v>267</v>
      </c>
      <c r="E35" s="243" t="s">
        <v>2</v>
      </c>
      <c r="F35" s="243" t="s">
        <v>59</v>
      </c>
      <c r="G35" s="245" t="s">
        <v>124</v>
      </c>
      <c r="I35" s="6"/>
      <c r="J35" s="6"/>
    </row>
    <row r="36" spans="2:10" ht="30" customHeight="1" x14ac:dyDescent="0.25">
      <c r="B36" s="343" t="s">
        <v>70</v>
      </c>
      <c r="C36" s="19" t="s">
        <v>53</v>
      </c>
      <c r="D36" s="29"/>
      <c r="E36" s="24"/>
      <c r="F36" s="18"/>
      <c r="G36" s="30"/>
    </row>
    <row r="37" spans="2:10" ht="30" customHeight="1" x14ac:dyDescent="0.25">
      <c r="B37" s="344"/>
      <c r="C37" s="210" t="s">
        <v>62</v>
      </c>
      <c r="D37" s="36" t="s">
        <v>339</v>
      </c>
      <c r="E37" s="356" t="s">
        <v>415</v>
      </c>
      <c r="F37" s="348">
        <v>1</v>
      </c>
      <c r="G37" s="359">
        <v>340405</v>
      </c>
    </row>
    <row r="38" spans="2:10" ht="30" customHeight="1" x14ac:dyDescent="0.25">
      <c r="B38" s="344"/>
      <c r="C38" s="211"/>
      <c r="D38" s="36" t="s">
        <v>344</v>
      </c>
      <c r="E38" s="357"/>
      <c r="F38" s="349"/>
      <c r="G38" s="360"/>
    </row>
    <row r="39" spans="2:10" ht="45" x14ac:dyDescent="0.25">
      <c r="B39" s="344"/>
      <c r="C39" s="211"/>
      <c r="D39" s="125" t="s">
        <v>341</v>
      </c>
      <c r="E39" s="357"/>
      <c r="F39" s="349"/>
      <c r="G39" s="360"/>
    </row>
    <row r="40" spans="2:10" ht="30" x14ac:dyDescent="0.25">
      <c r="B40" s="344"/>
      <c r="C40" s="211"/>
      <c r="D40" s="126" t="s">
        <v>340</v>
      </c>
      <c r="E40" s="357"/>
      <c r="F40" s="349"/>
      <c r="G40" s="360"/>
    </row>
    <row r="41" spans="2:10" ht="30" customHeight="1" x14ac:dyDescent="0.25">
      <c r="B41" s="344"/>
      <c r="C41" s="211"/>
      <c r="D41" s="50" t="s">
        <v>345</v>
      </c>
      <c r="E41" s="358"/>
      <c r="F41" s="350"/>
      <c r="G41" s="361"/>
      <c r="I41" s="119" t="s">
        <v>263</v>
      </c>
    </row>
    <row r="42" spans="2:10" ht="30" customHeight="1" x14ac:dyDescent="0.25">
      <c r="B42" s="344"/>
      <c r="C42" s="382" t="s">
        <v>64</v>
      </c>
      <c r="D42" s="21" t="s">
        <v>346</v>
      </c>
      <c r="E42" s="345" t="s">
        <v>351</v>
      </c>
      <c r="F42" s="348">
        <v>0</v>
      </c>
      <c r="G42" s="351">
        <v>0</v>
      </c>
      <c r="I42" s="213" t="s">
        <v>180</v>
      </c>
    </row>
    <row r="43" spans="2:10" ht="30" customHeight="1" x14ac:dyDescent="0.25">
      <c r="B43" s="344"/>
      <c r="C43" s="383"/>
      <c r="D43" s="50" t="s">
        <v>350</v>
      </c>
      <c r="E43" s="346"/>
      <c r="F43" s="349"/>
      <c r="G43" s="352"/>
      <c r="I43" s="120" t="s">
        <v>175</v>
      </c>
    </row>
    <row r="44" spans="2:10" ht="30" customHeight="1" x14ac:dyDescent="0.25">
      <c r="B44" s="344"/>
      <c r="C44" s="384"/>
      <c r="D44" s="21" t="s">
        <v>349</v>
      </c>
      <c r="E44" s="347"/>
      <c r="F44" s="350"/>
      <c r="G44" s="353"/>
      <c r="I44" s="368" t="s">
        <v>176</v>
      </c>
    </row>
    <row r="45" spans="2:10" ht="30" customHeight="1" x14ac:dyDescent="0.25">
      <c r="B45" s="344"/>
      <c r="C45" s="382" t="s">
        <v>65</v>
      </c>
      <c r="D45" s="26" t="s">
        <v>353</v>
      </c>
      <c r="E45" s="354" t="s">
        <v>363</v>
      </c>
      <c r="F45" s="348">
        <v>1</v>
      </c>
      <c r="G45" s="359">
        <v>5806</v>
      </c>
      <c r="I45" s="368"/>
    </row>
    <row r="46" spans="2:10" ht="30" customHeight="1" x14ac:dyDescent="0.25">
      <c r="B46" s="344"/>
      <c r="C46" s="383"/>
      <c r="D46" s="26" t="s">
        <v>354</v>
      </c>
      <c r="E46" s="355"/>
      <c r="F46" s="349"/>
      <c r="G46" s="360"/>
      <c r="I46" s="117" t="s">
        <v>177</v>
      </c>
    </row>
    <row r="47" spans="2:10" ht="30" customHeight="1" x14ac:dyDescent="0.25">
      <c r="B47" s="344"/>
      <c r="C47" s="383"/>
      <c r="D47" s="21" t="s">
        <v>355</v>
      </c>
      <c r="E47" s="355"/>
      <c r="F47" s="349"/>
      <c r="G47" s="360"/>
      <c r="I47" s="117" t="s">
        <v>178</v>
      </c>
    </row>
    <row r="48" spans="2:10" ht="30" customHeight="1" x14ac:dyDescent="0.25">
      <c r="B48" s="344"/>
      <c r="C48" s="383"/>
      <c r="D48" s="26" t="s">
        <v>357</v>
      </c>
      <c r="E48" s="355"/>
      <c r="F48" s="349"/>
      <c r="G48" s="360"/>
      <c r="I48" s="118" t="s">
        <v>179</v>
      </c>
    </row>
    <row r="49" spans="2:9" ht="30" customHeight="1" x14ac:dyDescent="0.25">
      <c r="B49" s="344"/>
      <c r="C49" s="383"/>
      <c r="D49" s="26" t="s">
        <v>360</v>
      </c>
      <c r="E49" s="355"/>
      <c r="F49" s="349"/>
      <c r="G49" s="360"/>
    </row>
    <row r="50" spans="2:9" ht="30" customHeight="1" x14ac:dyDescent="0.25">
      <c r="B50" s="344"/>
      <c r="C50" s="383"/>
      <c r="D50" s="26" t="s">
        <v>359</v>
      </c>
      <c r="E50" s="355"/>
      <c r="F50" s="349"/>
      <c r="G50" s="360"/>
    </row>
    <row r="51" spans="2:9" ht="30" customHeight="1" x14ac:dyDescent="0.25">
      <c r="B51" s="344"/>
      <c r="C51" s="384"/>
      <c r="D51" s="26" t="s">
        <v>362</v>
      </c>
      <c r="E51" s="364"/>
      <c r="F51" s="350"/>
      <c r="G51" s="361"/>
    </row>
    <row r="52" spans="2:9" ht="30" customHeight="1" x14ac:dyDescent="0.25">
      <c r="B52" s="344"/>
      <c r="C52" s="382" t="s">
        <v>66</v>
      </c>
      <c r="D52" s="21" t="s">
        <v>365</v>
      </c>
      <c r="E52" s="385" t="s">
        <v>415</v>
      </c>
      <c r="F52" s="348">
        <v>2</v>
      </c>
      <c r="G52" s="359">
        <v>10633</v>
      </c>
    </row>
    <row r="53" spans="2:9" ht="30" customHeight="1" x14ac:dyDescent="0.25">
      <c r="B53" s="344"/>
      <c r="C53" s="383"/>
      <c r="D53" s="25" t="s">
        <v>368</v>
      </c>
      <c r="E53" s="386"/>
      <c r="F53" s="349"/>
      <c r="G53" s="360"/>
    </row>
    <row r="54" spans="2:9" ht="30" customHeight="1" x14ac:dyDescent="0.25">
      <c r="B54" s="344"/>
      <c r="C54" s="384"/>
      <c r="D54" s="36" t="s">
        <v>345</v>
      </c>
      <c r="E54" s="387"/>
      <c r="F54" s="350"/>
      <c r="G54" s="361"/>
      <c r="H54" s="236"/>
      <c r="I54" s="72"/>
    </row>
    <row r="55" spans="2:9" ht="30" customHeight="1" x14ac:dyDescent="0.25">
      <c r="B55" s="381"/>
      <c r="C55" s="28" t="s">
        <v>67</v>
      </c>
      <c r="D55" s="13" t="s">
        <v>6</v>
      </c>
      <c r="E55" s="46" t="s">
        <v>105</v>
      </c>
      <c r="F55" s="16">
        <v>0</v>
      </c>
      <c r="G55" s="158">
        <v>0</v>
      </c>
      <c r="H55" s="236"/>
      <c r="I55" s="72"/>
    </row>
    <row r="56" spans="2:9" ht="30" customHeight="1" x14ac:dyDescent="0.25">
      <c r="B56" s="344" t="s">
        <v>71</v>
      </c>
      <c r="C56" s="19" t="s">
        <v>131</v>
      </c>
      <c r="D56" s="29"/>
      <c r="E56" s="128"/>
      <c r="F56" s="16"/>
      <c r="G56" s="158"/>
      <c r="H56" s="236"/>
    </row>
    <row r="57" spans="2:9" ht="30" customHeight="1" x14ac:dyDescent="0.25">
      <c r="B57" s="344"/>
      <c r="C57" s="28" t="s">
        <v>128</v>
      </c>
      <c r="D57" s="21" t="s">
        <v>369</v>
      </c>
      <c r="E57" s="45" t="s">
        <v>277</v>
      </c>
      <c r="F57" s="205">
        <v>1</v>
      </c>
      <c r="G57" s="158">
        <v>1575</v>
      </c>
      <c r="H57" s="236"/>
      <c r="I57" s="72"/>
    </row>
    <row r="58" spans="2:9" ht="30" customHeight="1" x14ac:dyDescent="0.25">
      <c r="B58" s="344"/>
      <c r="C58" s="28" t="s">
        <v>129</v>
      </c>
      <c r="D58" s="21" t="s">
        <v>371</v>
      </c>
      <c r="E58" s="45" t="s">
        <v>277</v>
      </c>
      <c r="F58" s="205">
        <v>0</v>
      </c>
      <c r="G58" s="158">
        <v>0</v>
      </c>
    </row>
    <row r="59" spans="2:9" ht="30" customHeight="1" x14ac:dyDescent="0.25">
      <c r="B59" s="381"/>
      <c r="C59" s="28" t="s">
        <v>130</v>
      </c>
      <c r="D59" s="21" t="s">
        <v>373</v>
      </c>
      <c r="E59" s="124" t="s">
        <v>277</v>
      </c>
      <c r="F59" s="205">
        <v>0</v>
      </c>
      <c r="G59" s="158">
        <v>0</v>
      </c>
    </row>
    <row r="60" spans="2:9" ht="30" customHeight="1" x14ac:dyDescent="0.25">
      <c r="B60" s="343" t="s">
        <v>72</v>
      </c>
      <c r="C60" s="21" t="s">
        <v>55</v>
      </c>
      <c r="D60" s="13" t="s">
        <v>376</v>
      </c>
      <c r="E60" s="44" t="s">
        <v>277</v>
      </c>
      <c r="F60" s="16">
        <v>0</v>
      </c>
      <c r="G60" s="158">
        <v>0</v>
      </c>
    </row>
    <row r="61" spans="2:9" ht="30" customHeight="1" x14ac:dyDescent="0.25">
      <c r="B61" s="344"/>
      <c r="C61" s="20" t="s">
        <v>56</v>
      </c>
      <c r="D61" s="21" t="s">
        <v>377</v>
      </c>
      <c r="E61" s="219" t="s">
        <v>335</v>
      </c>
      <c r="F61" s="113">
        <v>3</v>
      </c>
      <c r="G61" s="158">
        <v>13331</v>
      </c>
    </row>
    <row r="62" spans="2:9" ht="30" customHeight="1" x14ac:dyDescent="0.25">
      <c r="B62" s="32" t="s">
        <v>74</v>
      </c>
      <c r="C62" s="13" t="s">
        <v>74</v>
      </c>
      <c r="D62" s="13" t="s">
        <v>6</v>
      </c>
      <c r="E62" s="48" t="s">
        <v>105</v>
      </c>
      <c r="F62" s="206">
        <v>0</v>
      </c>
      <c r="G62" s="172">
        <v>0</v>
      </c>
    </row>
    <row r="63" spans="2:9" x14ac:dyDescent="0.25">
      <c r="B63" s="251" t="s">
        <v>419</v>
      </c>
      <c r="C63" s="251"/>
      <c r="D63" s="252"/>
      <c r="E63" s="251"/>
      <c r="F63" s="253">
        <f>SUM(F37:F62)</f>
        <v>8</v>
      </c>
      <c r="G63" s="254">
        <f>SUM(G37:G62)</f>
        <v>371750</v>
      </c>
    </row>
    <row r="64" spans="2:9" ht="30" customHeight="1" x14ac:dyDescent="0.4">
      <c r="B64" s="10" t="s">
        <v>117</v>
      </c>
      <c r="C64" s="11"/>
      <c r="D64" s="35"/>
      <c r="E64" s="39"/>
      <c r="F64" s="72"/>
      <c r="G64" s="127"/>
    </row>
    <row r="65" spans="2:7" ht="72" customHeight="1" x14ac:dyDescent="0.25">
      <c r="B65" s="242" t="s">
        <v>140</v>
      </c>
      <c r="C65" s="243" t="s">
        <v>141</v>
      </c>
      <c r="D65" s="244" t="s">
        <v>267</v>
      </c>
      <c r="E65" s="243" t="s">
        <v>2</v>
      </c>
      <c r="F65" s="243" t="s">
        <v>59</v>
      </c>
      <c r="G65" s="245" t="s">
        <v>124</v>
      </c>
    </row>
    <row r="66" spans="2:7" ht="36" customHeight="1" x14ac:dyDescent="0.25">
      <c r="B66" s="32" t="s">
        <v>75</v>
      </c>
      <c r="C66" s="19" t="s">
        <v>36</v>
      </c>
      <c r="D66" s="19" t="s">
        <v>315</v>
      </c>
      <c r="E66" s="45" t="s">
        <v>277</v>
      </c>
      <c r="F66" s="217">
        <f>Transportation!E3</f>
        <v>1</v>
      </c>
      <c r="G66" s="175">
        <f>Transportation!F3</f>
        <v>1256</v>
      </c>
    </row>
    <row r="67" spans="2:7" ht="36" customHeight="1" x14ac:dyDescent="0.25">
      <c r="B67" s="33"/>
      <c r="C67" s="220" t="s">
        <v>37</v>
      </c>
      <c r="D67" s="19" t="s">
        <v>316</v>
      </c>
      <c r="E67" s="123" t="s">
        <v>277</v>
      </c>
      <c r="F67" s="217">
        <f>Transportation!E4</f>
        <v>7</v>
      </c>
      <c r="G67" s="175">
        <f>Transportation!F4</f>
        <v>156916</v>
      </c>
    </row>
    <row r="68" spans="2:7" ht="30" customHeight="1" x14ac:dyDescent="0.25">
      <c r="B68" s="343" t="s">
        <v>76</v>
      </c>
      <c r="C68" s="13" t="s">
        <v>38</v>
      </c>
      <c r="D68" s="21" t="s">
        <v>320</v>
      </c>
      <c r="E68" s="354" t="s">
        <v>401</v>
      </c>
      <c r="F68" s="348">
        <v>11</v>
      </c>
      <c r="G68" s="362">
        <v>61816</v>
      </c>
    </row>
    <row r="69" spans="2:7" ht="30" customHeight="1" x14ac:dyDescent="0.25">
      <c r="B69" s="344"/>
      <c r="C69" s="25"/>
      <c r="D69" s="25" t="s">
        <v>321</v>
      </c>
      <c r="E69" s="355"/>
      <c r="F69" s="349"/>
      <c r="G69" s="365"/>
    </row>
    <row r="70" spans="2:7" ht="30" customHeight="1" x14ac:dyDescent="0.25">
      <c r="B70" s="344"/>
      <c r="C70" s="25"/>
      <c r="D70" s="21" t="s">
        <v>322</v>
      </c>
      <c r="E70" s="355"/>
      <c r="F70" s="349"/>
      <c r="G70" s="365"/>
    </row>
    <row r="71" spans="2:7" ht="30" customHeight="1" x14ac:dyDescent="0.25">
      <c r="B71" s="344"/>
      <c r="C71" s="25"/>
      <c r="D71" s="176" t="s">
        <v>323</v>
      </c>
      <c r="E71" s="355"/>
      <c r="F71" s="349"/>
      <c r="G71" s="365"/>
    </row>
    <row r="72" spans="2:7" ht="30" customHeight="1" x14ac:dyDescent="0.25">
      <c r="B72" s="344"/>
      <c r="C72" s="221"/>
      <c r="D72" s="177" t="s">
        <v>324</v>
      </c>
      <c r="E72" s="364"/>
      <c r="F72" s="350"/>
      <c r="G72" s="363"/>
    </row>
    <row r="73" spans="2:7" ht="30" x14ac:dyDescent="0.25">
      <c r="B73" s="344"/>
      <c r="C73" s="13" t="s">
        <v>40</v>
      </c>
      <c r="D73" s="26" t="s">
        <v>402</v>
      </c>
      <c r="E73" s="354" t="s">
        <v>403</v>
      </c>
      <c r="F73" s="348">
        <v>1</v>
      </c>
      <c r="G73" s="362">
        <v>1000000</v>
      </c>
    </row>
    <row r="74" spans="2:7" ht="30" x14ac:dyDescent="0.25">
      <c r="B74" s="204"/>
      <c r="C74" s="26"/>
      <c r="D74" s="26" t="s">
        <v>325</v>
      </c>
      <c r="E74" s="364"/>
      <c r="F74" s="350"/>
      <c r="G74" s="363"/>
    </row>
    <row r="75" spans="2:7" ht="42.6" customHeight="1" x14ac:dyDescent="0.25">
      <c r="B75" s="32" t="s">
        <v>77</v>
      </c>
      <c r="C75" s="13" t="s">
        <v>41</v>
      </c>
      <c r="D75" s="26" t="s">
        <v>329</v>
      </c>
      <c r="E75" s="354" t="s">
        <v>277</v>
      </c>
      <c r="F75" s="348">
        <v>1</v>
      </c>
      <c r="G75" s="366">
        <v>79347</v>
      </c>
    </row>
    <row r="76" spans="2:7" ht="42.6" customHeight="1" x14ac:dyDescent="0.25">
      <c r="B76" s="38"/>
      <c r="C76" s="25"/>
      <c r="D76" s="26" t="s">
        <v>328</v>
      </c>
      <c r="E76" s="364"/>
      <c r="F76" s="350"/>
      <c r="G76" s="367"/>
    </row>
    <row r="77" spans="2:7" ht="30" customHeight="1" x14ac:dyDescent="0.25">
      <c r="B77" s="32" t="s">
        <v>78</v>
      </c>
      <c r="C77" s="21" t="s">
        <v>43</v>
      </c>
      <c r="D77" s="26" t="s">
        <v>6</v>
      </c>
      <c r="E77" s="69" t="s">
        <v>201</v>
      </c>
      <c r="F77" s="205">
        <v>3</v>
      </c>
      <c r="G77" s="164">
        <v>4465</v>
      </c>
    </row>
    <row r="78" spans="2:7" ht="49.9" customHeight="1" x14ac:dyDescent="0.25">
      <c r="B78" s="33"/>
      <c r="C78" s="220" t="s">
        <v>79</v>
      </c>
      <c r="D78" s="21" t="s">
        <v>6</v>
      </c>
      <c r="E78" s="48" t="s">
        <v>105</v>
      </c>
      <c r="F78" s="217">
        <v>0</v>
      </c>
      <c r="G78" s="164">
        <v>0</v>
      </c>
    </row>
    <row r="79" spans="2:7" ht="30" customHeight="1" x14ac:dyDescent="0.25">
      <c r="B79" s="32" t="s">
        <v>81</v>
      </c>
      <c r="C79" s="13" t="s">
        <v>44</v>
      </c>
      <c r="D79" s="21" t="s">
        <v>317</v>
      </c>
      <c r="E79" s="354" t="s">
        <v>333</v>
      </c>
      <c r="F79" s="348">
        <v>6</v>
      </c>
      <c r="G79" s="362">
        <v>5302</v>
      </c>
    </row>
    <row r="80" spans="2:7" ht="60" x14ac:dyDescent="0.25">
      <c r="B80" s="33"/>
      <c r="C80" s="26"/>
      <c r="D80" s="21" t="s">
        <v>331</v>
      </c>
      <c r="E80" s="364"/>
      <c r="F80" s="350"/>
      <c r="G80" s="363"/>
    </row>
    <row r="81" spans="2:7" ht="30" customHeight="1" x14ac:dyDescent="0.25">
      <c r="B81" s="33"/>
      <c r="C81" s="21" t="s">
        <v>46</v>
      </c>
      <c r="D81" s="21" t="s">
        <v>317</v>
      </c>
      <c r="E81" s="209" t="s">
        <v>277</v>
      </c>
      <c r="F81" s="205">
        <f>Transportation!E15</f>
        <v>1</v>
      </c>
      <c r="G81" s="164">
        <f>Transportation!F15</f>
        <v>7877</v>
      </c>
    </row>
    <row r="82" spans="2:7" ht="30" customHeight="1" x14ac:dyDescent="0.25">
      <c r="B82" s="33"/>
      <c r="C82" s="21" t="s">
        <v>48</v>
      </c>
      <c r="D82" s="21" t="s">
        <v>317</v>
      </c>
      <c r="E82" s="44" t="s">
        <v>277</v>
      </c>
      <c r="F82" s="205">
        <f>Transportation!E16</f>
        <v>1</v>
      </c>
      <c r="G82" s="164">
        <f>Transportation!F16</f>
        <v>1060000</v>
      </c>
    </row>
    <row r="83" spans="2:7" ht="30" customHeight="1" x14ac:dyDescent="0.25">
      <c r="B83" s="33"/>
      <c r="C83" s="21" t="s">
        <v>49</v>
      </c>
      <c r="D83" s="21" t="s">
        <v>317</v>
      </c>
      <c r="E83" s="207" t="s">
        <v>277</v>
      </c>
      <c r="F83" s="205">
        <f>Transportation!E17</f>
        <v>0</v>
      </c>
      <c r="G83" s="164">
        <f>Transportation!F17</f>
        <v>0</v>
      </c>
    </row>
    <row r="84" spans="2:7" ht="30" customHeight="1" x14ac:dyDescent="0.25">
      <c r="B84" s="33"/>
      <c r="C84" s="21" t="s">
        <v>80</v>
      </c>
      <c r="D84" s="13" t="s">
        <v>334</v>
      </c>
      <c r="E84" s="44" t="s">
        <v>277</v>
      </c>
      <c r="F84" s="205">
        <f>Transportation!E18</f>
        <v>7</v>
      </c>
      <c r="G84" s="164">
        <f>Transportation!F18</f>
        <v>29218</v>
      </c>
    </row>
    <row r="85" spans="2:7" ht="30" customHeight="1" x14ac:dyDescent="0.25">
      <c r="B85" s="33"/>
      <c r="C85" s="20" t="s">
        <v>50</v>
      </c>
      <c r="D85" s="13" t="s">
        <v>334</v>
      </c>
      <c r="E85" s="44" t="s">
        <v>277</v>
      </c>
      <c r="F85" s="205">
        <f>Transportation!E19</f>
        <v>2</v>
      </c>
      <c r="G85" s="164">
        <f>Transportation!F19</f>
        <v>32007</v>
      </c>
    </row>
    <row r="86" spans="2:7" ht="30" customHeight="1" x14ac:dyDescent="0.25">
      <c r="B86" s="38"/>
      <c r="C86" s="21" t="s">
        <v>52</v>
      </c>
      <c r="D86" s="21" t="s">
        <v>317</v>
      </c>
      <c r="E86" s="208" t="s">
        <v>335</v>
      </c>
      <c r="F86" s="205">
        <f>Transportation!E20</f>
        <v>0</v>
      </c>
      <c r="G86" s="164">
        <f>Transportation!F20</f>
        <v>0</v>
      </c>
    </row>
    <row r="87" spans="2:7" ht="30" customHeight="1" x14ac:dyDescent="0.25">
      <c r="B87" s="41" t="s">
        <v>103</v>
      </c>
      <c r="C87" s="21" t="s">
        <v>103</v>
      </c>
      <c r="D87" s="21" t="s">
        <v>6</v>
      </c>
      <c r="E87" s="46" t="s">
        <v>105</v>
      </c>
      <c r="F87" s="217">
        <f>Transportation!E21</f>
        <v>8</v>
      </c>
      <c r="G87" s="164">
        <f>Transportation!F21</f>
        <v>59273</v>
      </c>
    </row>
    <row r="88" spans="2:7" x14ac:dyDescent="0.25">
      <c r="B88" s="251" t="s">
        <v>419</v>
      </c>
      <c r="C88" s="251"/>
      <c r="D88" s="252"/>
      <c r="E88" s="251"/>
      <c r="F88" s="253">
        <f>SUM(F66:F87)</f>
        <v>49</v>
      </c>
      <c r="G88" s="254">
        <f>SUM(G66:G87)</f>
        <v>2497477</v>
      </c>
    </row>
    <row r="89" spans="2:7" ht="30" customHeight="1" x14ac:dyDescent="0.4">
      <c r="B89" s="10" t="s">
        <v>149</v>
      </c>
      <c r="C89" s="11"/>
      <c r="D89" s="35"/>
      <c r="E89" s="39"/>
      <c r="F89" s="72"/>
      <c r="G89" s="127"/>
    </row>
    <row r="90" spans="2:7" ht="63" x14ac:dyDescent="0.25">
      <c r="B90" s="242" t="s">
        <v>140</v>
      </c>
      <c r="C90" s="243" t="s">
        <v>141</v>
      </c>
      <c r="D90" s="244" t="s">
        <v>267</v>
      </c>
      <c r="E90" s="243" t="s">
        <v>2</v>
      </c>
      <c r="F90" s="243" t="s">
        <v>59</v>
      </c>
      <c r="G90" s="245" t="s">
        <v>124</v>
      </c>
    </row>
    <row r="91" spans="2:7" ht="30" customHeight="1" x14ac:dyDescent="0.25">
      <c r="B91" s="32" t="s">
        <v>89</v>
      </c>
      <c r="C91" s="19" t="s">
        <v>15</v>
      </c>
      <c r="D91" s="19" t="s">
        <v>6</v>
      </c>
      <c r="E91" s="70" t="s">
        <v>201</v>
      </c>
      <c r="F91" s="40">
        <f>'Waste and Circular Economy'!E3</f>
        <v>1</v>
      </c>
      <c r="G91" s="158">
        <f>'Waste and Circular Economy'!F3</f>
        <v>2526</v>
      </c>
    </row>
    <row r="92" spans="2:7" ht="45" x14ac:dyDescent="0.25">
      <c r="B92" s="343" t="s">
        <v>90</v>
      </c>
      <c r="C92" s="13" t="s">
        <v>16</v>
      </c>
      <c r="D92" s="21" t="s">
        <v>300</v>
      </c>
      <c r="E92" s="354" t="s">
        <v>301</v>
      </c>
      <c r="F92" s="348">
        <v>17</v>
      </c>
      <c r="G92" s="369">
        <v>418009</v>
      </c>
    </row>
    <row r="93" spans="2:7" ht="30" customHeight="1" x14ac:dyDescent="0.25">
      <c r="B93" s="344"/>
      <c r="D93" s="36" t="s">
        <v>299</v>
      </c>
      <c r="E93" s="355"/>
      <c r="F93" s="350"/>
      <c r="G93" s="371"/>
    </row>
    <row r="94" spans="2:7" ht="45" x14ac:dyDescent="0.25">
      <c r="B94" s="344"/>
      <c r="C94" s="13" t="s">
        <v>17</v>
      </c>
      <c r="D94" s="21" t="s">
        <v>300</v>
      </c>
      <c r="E94" s="354" t="s">
        <v>301</v>
      </c>
      <c r="F94" s="348">
        <v>6</v>
      </c>
      <c r="G94" s="369">
        <v>19011</v>
      </c>
    </row>
    <row r="95" spans="2:7" ht="30" customHeight="1" x14ac:dyDescent="0.25">
      <c r="B95" s="344"/>
      <c r="C95" s="26"/>
      <c r="D95" s="36" t="s">
        <v>299</v>
      </c>
      <c r="E95" s="355"/>
      <c r="F95" s="350"/>
      <c r="G95" s="371"/>
    </row>
    <row r="96" spans="2:7" ht="30" customHeight="1" x14ac:dyDescent="0.25">
      <c r="B96" s="344"/>
      <c r="C96" s="13" t="s">
        <v>91</v>
      </c>
      <c r="D96" s="21" t="s">
        <v>305</v>
      </c>
      <c r="E96" s="345" t="s">
        <v>400</v>
      </c>
      <c r="F96" s="348">
        <v>7</v>
      </c>
      <c r="G96" s="369">
        <v>735924</v>
      </c>
    </row>
    <row r="97" spans="2:7" ht="30" customHeight="1" x14ac:dyDescent="0.25">
      <c r="B97" s="344"/>
      <c r="C97" s="26"/>
      <c r="D97" s="21" t="s">
        <v>306</v>
      </c>
      <c r="E97" s="347"/>
      <c r="F97" s="350"/>
      <c r="G97" s="371"/>
    </row>
    <row r="98" spans="2:7" ht="30" customHeight="1" x14ac:dyDescent="0.25">
      <c r="B98" s="344"/>
      <c r="C98" s="13" t="s">
        <v>92</v>
      </c>
      <c r="D98" s="21" t="s">
        <v>305</v>
      </c>
      <c r="E98" s="345" t="s">
        <v>400</v>
      </c>
      <c r="F98" s="348">
        <v>1</v>
      </c>
      <c r="G98" s="369">
        <v>42831</v>
      </c>
    </row>
    <row r="99" spans="2:7" ht="30" customHeight="1" x14ac:dyDescent="0.25">
      <c r="B99" s="344"/>
      <c r="C99" s="26"/>
      <c r="D99" s="21" t="s">
        <v>306</v>
      </c>
      <c r="E99" s="347"/>
      <c r="F99" s="350"/>
      <c r="G99" s="371"/>
    </row>
    <row r="100" spans="2:7" ht="30" customHeight="1" x14ac:dyDescent="0.25">
      <c r="B100" s="344"/>
      <c r="C100" s="13" t="s">
        <v>94</v>
      </c>
      <c r="D100" s="13" t="s">
        <v>308</v>
      </c>
      <c r="E100" s="345" t="s">
        <v>309</v>
      </c>
      <c r="F100" s="348">
        <v>1</v>
      </c>
      <c r="G100" s="369">
        <v>46917</v>
      </c>
    </row>
    <row r="101" spans="2:7" ht="30" customHeight="1" x14ac:dyDescent="0.25">
      <c r="B101" s="344"/>
      <c r="C101" s="26"/>
      <c r="D101" s="13" t="s">
        <v>307</v>
      </c>
      <c r="E101" s="347"/>
      <c r="F101" s="350"/>
      <c r="G101" s="371"/>
    </row>
    <row r="102" spans="2:7" ht="30" customHeight="1" x14ac:dyDescent="0.25">
      <c r="B102" s="344"/>
      <c r="C102" s="20" t="s">
        <v>125</v>
      </c>
      <c r="D102" s="21" t="s">
        <v>305</v>
      </c>
      <c r="E102" s="345" t="s">
        <v>400</v>
      </c>
      <c r="F102" s="348">
        <v>0</v>
      </c>
      <c r="G102" s="369">
        <v>0</v>
      </c>
    </row>
    <row r="103" spans="2:7" ht="30" customHeight="1" x14ac:dyDescent="0.25">
      <c r="B103" s="344"/>
      <c r="C103" s="20"/>
      <c r="D103" s="21" t="s">
        <v>306</v>
      </c>
      <c r="E103" s="347"/>
      <c r="F103" s="350"/>
      <c r="G103" s="371"/>
    </row>
    <row r="104" spans="2:7" ht="30" customHeight="1" x14ac:dyDescent="0.25">
      <c r="B104" s="344"/>
      <c r="C104" s="13" t="s">
        <v>126</v>
      </c>
      <c r="D104" s="21" t="s">
        <v>312</v>
      </c>
      <c r="E104" s="345" t="s">
        <v>313</v>
      </c>
      <c r="F104" s="348">
        <v>2</v>
      </c>
      <c r="G104" s="369">
        <v>4741</v>
      </c>
    </row>
    <row r="105" spans="2:7" ht="45" x14ac:dyDescent="0.25">
      <c r="B105" s="344"/>
      <c r="C105" s="26"/>
      <c r="D105" s="21" t="s">
        <v>311</v>
      </c>
      <c r="E105" s="347"/>
      <c r="F105" s="350"/>
      <c r="G105" s="371"/>
    </row>
    <row r="106" spans="2:7" ht="30" customHeight="1" x14ac:dyDescent="0.25">
      <c r="B106" s="381"/>
      <c r="C106" s="21" t="s">
        <v>127</v>
      </c>
      <c r="D106" s="21" t="s">
        <v>6</v>
      </c>
      <c r="E106" s="68" t="s">
        <v>201</v>
      </c>
      <c r="F106" s="113">
        <v>0</v>
      </c>
      <c r="G106" s="158">
        <v>0</v>
      </c>
    </row>
    <row r="107" spans="2:7" x14ac:dyDescent="0.25">
      <c r="B107" s="38" t="s">
        <v>95</v>
      </c>
      <c r="C107" s="21"/>
      <c r="D107" s="21" t="s">
        <v>6</v>
      </c>
      <c r="E107" s="47" t="s">
        <v>105</v>
      </c>
      <c r="F107" s="217">
        <v>3</v>
      </c>
      <c r="G107" s="158">
        <v>31302</v>
      </c>
    </row>
    <row r="108" spans="2:7" x14ac:dyDescent="0.25">
      <c r="B108" s="251" t="s">
        <v>419</v>
      </c>
      <c r="C108" s="251"/>
      <c r="D108" s="252"/>
      <c r="E108" s="251"/>
      <c r="F108" s="253">
        <f>SUM(F91:F107)</f>
        <v>38</v>
      </c>
      <c r="G108" s="254">
        <f>SUM(G91:G107)</f>
        <v>1301261</v>
      </c>
    </row>
    <row r="109" spans="2:7" x14ac:dyDescent="0.25">
      <c r="B109" s="178"/>
      <c r="C109" s="178"/>
      <c r="D109" s="179"/>
      <c r="E109" s="178"/>
      <c r="F109" s="180"/>
      <c r="G109" s="181"/>
    </row>
    <row r="110" spans="2:7" ht="30" customHeight="1" x14ac:dyDescent="0.4">
      <c r="B110" s="10" t="s">
        <v>150</v>
      </c>
      <c r="C110" s="11"/>
      <c r="D110" s="35"/>
      <c r="E110" s="39"/>
      <c r="F110" s="72"/>
      <c r="G110" s="127"/>
    </row>
    <row r="111" spans="2:7" ht="63" x14ac:dyDescent="0.25">
      <c r="B111" s="242" t="s">
        <v>140</v>
      </c>
      <c r="C111" s="243" t="s">
        <v>141</v>
      </c>
      <c r="D111" s="244" t="s">
        <v>267</v>
      </c>
      <c r="E111" s="243" t="s">
        <v>2</v>
      </c>
      <c r="F111" s="243" t="s">
        <v>59</v>
      </c>
      <c r="G111" s="245" t="s">
        <v>124</v>
      </c>
    </row>
    <row r="112" spans="2:7" ht="30" customHeight="1" x14ac:dyDescent="0.25">
      <c r="B112" s="32" t="s">
        <v>123</v>
      </c>
      <c r="C112" s="13" t="s">
        <v>4</v>
      </c>
      <c r="D112" s="19" t="s">
        <v>273</v>
      </c>
      <c r="E112" s="169" t="s">
        <v>415</v>
      </c>
      <c r="F112" s="40">
        <f>' Water and Wastewater'!E3</f>
        <v>14</v>
      </c>
      <c r="G112" s="23">
        <f>' Water and Wastewater'!F3</f>
        <v>407905</v>
      </c>
    </row>
    <row r="113" spans="2:7" ht="30" customHeight="1" x14ac:dyDescent="0.25">
      <c r="B113" s="32" t="s">
        <v>82</v>
      </c>
      <c r="C113" s="13" t="s">
        <v>8</v>
      </c>
      <c r="D113" s="21" t="s">
        <v>278</v>
      </c>
      <c r="E113" s="44" t="s">
        <v>277</v>
      </c>
      <c r="F113" s="40">
        <f>' Water and Wastewater'!E4</f>
        <v>0</v>
      </c>
      <c r="G113" s="23">
        <f>' Water and Wastewater'!F4</f>
        <v>0</v>
      </c>
    </row>
    <row r="114" spans="2:7" ht="52.15" customHeight="1" x14ac:dyDescent="0.25">
      <c r="B114" s="33"/>
      <c r="C114" s="13" t="s">
        <v>9</v>
      </c>
      <c r="D114" s="13" t="s">
        <v>279</v>
      </c>
      <c r="E114" s="44" t="s">
        <v>277</v>
      </c>
      <c r="F114" s="40">
        <f>' Water and Wastewater'!E5</f>
        <v>0</v>
      </c>
      <c r="G114" s="23">
        <f>' Water and Wastewater'!F5</f>
        <v>0</v>
      </c>
    </row>
    <row r="115" spans="2:7" ht="30" customHeight="1" x14ac:dyDescent="0.25">
      <c r="B115" s="343" t="s">
        <v>83</v>
      </c>
      <c r="C115" s="19" t="s">
        <v>84</v>
      </c>
      <c r="D115" s="29"/>
      <c r="E115" s="24"/>
      <c r="F115" s="18"/>
      <c r="G115" s="30"/>
    </row>
    <row r="116" spans="2:7" ht="30" customHeight="1" x14ac:dyDescent="0.25">
      <c r="B116" s="344"/>
      <c r="C116" s="28" t="s">
        <v>111</v>
      </c>
      <c r="D116" s="21" t="s">
        <v>280</v>
      </c>
      <c r="E116" s="44" t="s">
        <v>277</v>
      </c>
      <c r="F116" s="217">
        <f>' Water and Wastewater'!E6</f>
        <v>2</v>
      </c>
      <c r="G116" s="23">
        <f>' Water and Wastewater'!F6</f>
        <v>167272</v>
      </c>
    </row>
    <row r="117" spans="2:7" ht="30" customHeight="1" x14ac:dyDescent="0.25">
      <c r="B117" s="344"/>
      <c r="C117" s="28" t="s">
        <v>114</v>
      </c>
      <c r="D117" s="21" t="s">
        <v>283</v>
      </c>
      <c r="E117" s="215" t="s">
        <v>10</v>
      </c>
      <c r="F117" s="217">
        <f>' Water and Wastewater'!E7</f>
        <v>2</v>
      </c>
      <c r="G117" s="23">
        <f>' Water and Wastewater'!F7</f>
        <v>60684</v>
      </c>
    </row>
    <row r="118" spans="2:7" ht="43.15" customHeight="1" x14ac:dyDescent="0.25">
      <c r="B118" s="344"/>
      <c r="C118" s="28" t="s">
        <v>113</v>
      </c>
      <c r="D118" s="13" t="s">
        <v>284</v>
      </c>
      <c r="E118" s="169" t="s">
        <v>415</v>
      </c>
      <c r="F118" s="217">
        <f>' Water and Wastewater'!E8</f>
        <v>2</v>
      </c>
      <c r="G118" s="23">
        <f>' Water and Wastewater'!F8</f>
        <v>491539</v>
      </c>
    </row>
    <row r="119" spans="2:7" ht="30" customHeight="1" x14ac:dyDescent="0.25">
      <c r="B119" s="344"/>
      <c r="C119" s="19" t="s">
        <v>85</v>
      </c>
      <c r="D119" s="29"/>
      <c r="E119" s="24"/>
      <c r="F119" s="18"/>
      <c r="G119" s="30"/>
    </row>
    <row r="120" spans="2:7" ht="30" customHeight="1" x14ac:dyDescent="0.25">
      <c r="B120" s="344"/>
      <c r="C120" s="210" t="s">
        <v>111</v>
      </c>
      <c r="D120" s="21" t="s">
        <v>287</v>
      </c>
      <c r="E120" s="354" t="s">
        <v>294</v>
      </c>
      <c r="F120" s="348">
        <f>' Water and Wastewater'!E9</f>
        <v>1</v>
      </c>
      <c r="G120" s="359">
        <f>' Water and Wastewater'!F9</f>
        <v>83810</v>
      </c>
    </row>
    <row r="121" spans="2:7" ht="30" customHeight="1" x14ac:dyDescent="0.25">
      <c r="B121" s="344"/>
      <c r="C121" s="212"/>
      <c r="D121" s="19" t="s">
        <v>273</v>
      </c>
      <c r="E121" s="355"/>
      <c r="F121" s="350"/>
      <c r="G121" s="361"/>
    </row>
    <row r="122" spans="2:7" ht="30" customHeight="1" x14ac:dyDescent="0.25">
      <c r="B122" s="344"/>
      <c r="C122" s="28" t="s">
        <v>114</v>
      </c>
      <c r="D122" s="21" t="s">
        <v>283</v>
      </c>
      <c r="E122" s="215" t="s">
        <v>10</v>
      </c>
      <c r="F122" s="205">
        <v>0</v>
      </c>
      <c r="G122" s="23">
        <v>0</v>
      </c>
    </row>
    <row r="123" spans="2:7" ht="30" customHeight="1" x14ac:dyDescent="0.25">
      <c r="B123" s="344"/>
      <c r="C123" s="28" t="s">
        <v>115</v>
      </c>
      <c r="D123" s="21" t="s">
        <v>6</v>
      </c>
      <c r="E123" s="68" t="s">
        <v>201</v>
      </c>
      <c r="F123" s="217">
        <v>8</v>
      </c>
      <c r="G123" s="23">
        <f>' Water and Wastewater'!F11</f>
        <v>299755</v>
      </c>
    </row>
    <row r="124" spans="2:7" ht="30" customHeight="1" x14ac:dyDescent="0.25">
      <c r="B124" s="344"/>
      <c r="C124" s="21" t="s">
        <v>86</v>
      </c>
      <c r="D124" s="21" t="s">
        <v>289</v>
      </c>
      <c r="E124" s="169" t="s">
        <v>415</v>
      </c>
      <c r="F124" s="205">
        <v>0</v>
      </c>
      <c r="G124" s="23">
        <v>0</v>
      </c>
    </row>
    <row r="125" spans="2:7" ht="30" x14ac:dyDescent="0.25">
      <c r="B125" s="344"/>
      <c r="C125" s="21" t="s">
        <v>93</v>
      </c>
      <c r="D125" s="21" t="s">
        <v>292</v>
      </c>
      <c r="E125" s="44" t="s">
        <v>293</v>
      </c>
      <c r="F125" s="205">
        <v>2</v>
      </c>
      <c r="G125" s="23">
        <f>' Water and Wastewater'!F13</f>
        <v>619374</v>
      </c>
    </row>
    <row r="126" spans="2:7" ht="30" customHeight="1" x14ac:dyDescent="0.25">
      <c r="B126" s="344"/>
      <c r="C126" s="34" t="s">
        <v>133</v>
      </c>
      <c r="D126" s="24"/>
      <c r="E126" s="24"/>
      <c r="F126" s="24"/>
      <c r="G126" s="42"/>
    </row>
    <row r="127" spans="2:7" ht="45" x14ac:dyDescent="0.25">
      <c r="B127" s="344"/>
      <c r="C127" s="210" t="s">
        <v>119</v>
      </c>
      <c r="D127" s="13" t="s">
        <v>296</v>
      </c>
      <c r="E127" s="375" t="s">
        <v>415</v>
      </c>
      <c r="F127" s="377">
        <f>' Water and Wastewater'!E14</f>
        <v>0</v>
      </c>
      <c r="G127" s="359">
        <f>' Water and Wastewater'!F14</f>
        <v>0</v>
      </c>
    </row>
    <row r="128" spans="2:7" x14ac:dyDescent="0.25">
      <c r="B128" s="344"/>
      <c r="D128" s="13" t="s">
        <v>284</v>
      </c>
      <c r="E128" s="376"/>
      <c r="F128" s="378"/>
      <c r="G128" s="361"/>
    </row>
    <row r="129" spans="2:7" ht="30" customHeight="1" x14ac:dyDescent="0.25">
      <c r="B129" s="344"/>
      <c r="C129" s="28" t="s">
        <v>122</v>
      </c>
      <c r="D129" s="21" t="s">
        <v>283</v>
      </c>
      <c r="E129" s="215" t="s">
        <v>10</v>
      </c>
      <c r="F129" s="217">
        <f>' Water and Wastewater'!E15</f>
        <v>5</v>
      </c>
      <c r="G129" s="23">
        <f>' Water and Wastewater'!F15</f>
        <v>267016</v>
      </c>
    </row>
    <row r="130" spans="2:7" ht="36.6" customHeight="1" x14ac:dyDescent="0.25">
      <c r="B130" s="344"/>
      <c r="C130" s="28" t="s">
        <v>113</v>
      </c>
      <c r="D130" s="13" t="s">
        <v>284</v>
      </c>
      <c r="E130" s="169" t="s">
        <v>415</v>
      </c>
      <c r="F130" s="217">
        <f>' Water and Wastewater'!E16</f>
        <v>5</v>
      </c>
      <c r="G130" s="23">
        <f>' Water and Wastewater'!F16</f>
        <v>385050</v>
      </c>
    </row>
    <row r="131" spans="2:7" ht="30" customHeight="1" x14ac:dyDescent="0.25">
      <c r="B131" s="344"/>
      <c r="C131" s="19" t="s">
        <v>132</v>
      </c>
      <c r="D131" s="29"/>
      <c r="E131" s="24"/>
      <c r="F131" s="18"/>
      <c r="G131" s="30"/>
    </row>
    <row r="132" spans="2:7" ht="45" x14ac:dyDescent="0.25">
      <c r="B132" s="344"/>
      <c r="C132" s="210" t="s">
        <v>119</v>
      </c>
      <c r="D132" s="21" t="s">
        <v>298</v>
      </c>
      <c r="E132" s="390" t="s">
        <v>10</v>
      </c>
      <c r="F132" s="377">
        <f>' Water and Wastewater'!E17</f>
        <v>0</v>
      </c>
      <c r="G132" s="392">
        <f>' Water and Wastewater'!F17</f>
        <v>0</v>
      </c>
    </row>
    <row r="133" spans="2:7" ht="46.15" customHeight="1" x14ac:dyDescent="0.25">
      <c r="B133" s="344"/>
      <c r="D133" s="19" t="s">
        <v>273</v>
      </c>
      <c r="E133" s="391"/>
      <c r="F133" s="378"/>
      <c r="G133" s="393"/>
    </row>
    <row r="134" spans="2:7" ht="30" customHeight="1" x14ac:dyDescent="0.25">
      <c r="B134" s="344"/>
      <c r="C134" s="28" t="s">
        <v>122</v>
      </c>
      <c r="D134" s="21" t="s">
        <v>283</v>
      </c>
      <c r="E134" s="215" t="s">
        <v>10</v>
      </c>
      <c r="F134" s="205">
        <f>' Water and Wastewater'!E18</f>
        <v>1</v>
      </c>
      <c r="G134" s="23">
        <f>' Water and Wastewater'!F18</f>
        <v>5400</v>
      </c>
    </row>
    <row r="135" spans="2:7" ht="30" customHeight="1" x14ac:dyDescent="0.25">
      <c r="B135" s="381"/>
      <c r="C135" s="28" t="s">
        <v>113</v>
      </c>
      <c r="D135" s="21" t="s">
        <v>6</v>
      </c>
      <c r="E135" s="68" t="s">
        <v>201</v>
      </c>
      <c r="F135" s="205">
        <f>' Water and Wastewater'!E19</f>
        <v>10</v>
      </c>
      <c r="G135" s="23">
        <f>' Water and Wastewater'!F19</f>
        <v>679964</v>
      </c>
    </row>
    <row r="136" spans="2:7" ht="30" customHeight="1" x14ac:dyDescent="0.25">
      <c r="B136" s="343" t="s">
        <v>87</v>
      </c>
      <c r="C136" s="21" t="s">
        <v>112</v>
      </c>
      <c r="D136" s="13" t="s">
        <v>6</v>
      </c>
      <c r="E136" s="68" t="s">
        <v>201</v>
      </c>
      <c r="F136" s="205">
        <f>' Water and Wastewater'!E20</f>
        <v>0</v>
      </c>
      <c r="G136" s="23">
        <f>' Water and Wastewater'!F20</f>
        <v>0</v>
      </c>
    </row>
    <row r="137" spans="2:7" ht="30" customHeight="1" x14ac:dyDescent="0.25">
      <c r="B137" s="381"/>
      <c r="C137" s="20" t="s">
        <v>13</v>
      </c>
      <c r="D137" s="21" t="s">
        <v>6</v>
      </c>
      <c r="E137" s="68" t="s">
        <v>201</v>
      </c>
      <c r="F137" s="205">
        <f>' Water and Wastewater'!E21</f>
        <v>0</v>
      </c>
      <c r="G137" s="23">
        <f>' Water and Wastewater'!F21</f>
        <v>0</v>
      </c>
    </row>
    <row r="138" spans="2:7" ht="30" customHeight="1" x14ac:dyDescent="0.25">
      <c r="B138" s="43" t="s">
        <v>88</v>
      </c>
      <c r="C138" s="21"/>
      <c r="D138" s="21" t="s">
        <v>6</v>
      </c>
      <c r="E138" s="47" t="s">
        <v>105</v>
      </c>
      <c r="F138" s="205">
        <f>' Water and Wastewater'!E22</f>
        <v>6</v>
      </c>
      <c r="G138" s="23">
        <f>' Water and Wastewater'!F22</f>
        <v>418273</v>
      </c>
    </row>
    <row r="139" spans="2:7" ht="30" customHeight="1" x14ac:dyDescent="0.25">
      <c r="B139" s="31" t="s">
        <v>408</v>
      </c>
      <c r="C139" s="15" t="s">
        <v>418</v>
      </c>
      <c r="D139" s="21" t="s">
        <v>6</v>
      </c>
      <c r="E139" s="54" t="s">
        <v>10</v>
      </c>
      <c r="F139" s="217">
        <f>' Water and Wastewater'!E23</f>
        <v>9</v>
      </c>
      <c r="G139" s="23">
        <f>' Water and Wastewater'!F23</f>
        <v>415066</v>
      </c>
    </row>
    <row r="140" spans="2:7" x14ac:dyDescent="0.25">
      <c r="B140" s="251" t="s">
        <v>419</v>
      </c>
      <c r="C140" s="251"/>
      <c r="D140" s="252"/>
      <c r="E140" s="251"/>
      <c r="F140" s="253">
        <f>SUM(F112:F139)</f>
        <v>67</v>
      </c>
      <c r="G140" s="254">
        <f>SUM(G112:G139)</f>
        <v>4301108</v>
      </c>
    </row>
    <row r="141" spans="2:7" ht="30" customHeight="1" x14ac:dyDescent="0.4">
      <c r="B141" s="10" t="s">
        <v>120</v>
      </c>
      <c r="C141" s="11"/>
      <c r="D141" s="35"/>
      <c r="E141" s="39"/>
      <c r="F141" s="72"/>
      <c r="G141" s="127"/>
    </row>
    <row r="142" spans="2:7" ht="72" customHeight="1" x14ac:dyDescent="0.25">
      <c r="B142" s="242" t="s">
        <v>140</v>
      </c>
      <c r="C142" s="243" t="s">
        <v>141</v>
      </c>
      <c r="D142" s="244" t="s">
        <v>267</v>
      </c>
      <c r="E142" s="243" t="s">
        <v>2</v>
      </c>
      <c r="F142" s="243" t="s">
        <v>59</v>
      </c>
      <c r="G142" s="245" t="s">
        <v>124</v>
      </c>
    </row>
    <row r="143" spans="2:7" ht="37.9" customHeight="1" x14ac:dyDescent="0.25">
      <c r="B143" s="32" t="s">
        <v>96</v>
      </c>
      <c r="C143" s="19" t="s">
        <v>19</v>
      </c>
      <c r="D143" s="19" t="s">
        <v>268</v>
      </c>
      <c r="E143" s="216" t="s">
        <v>10</v>
      </c>
      <c r="F143" s="40">
        <f>'Land Use and Area Projects'!E3</f>
        <v>2</v>
      </c>
      <c r="G143" s="158">
        <f>'Land Use and Area Projects'!F3</f>
        <v>12600</v>
      </c>
    </row>
    <row r="144" spans="2:7" ht="37.9" customHeight="1" x14ac:dyDescent="0.25">
      <c r="B144" s="38"/>
      <c r="C144" s="21" t="s">
        <v>20</v>
      </c>
      <c r="D144" s="19" t="s">
        <v>268</v>
      </c>
      <c r="E144" s="216" t="s">
        <v>10</v>
      </c>
      <c r="F144" s="40">
        <f>'Land Use and Area Projects'!E4</f>
        <v>2</v>
      </c>
      <c r="G144" s="158">
        <f>'Land Use and Area Projects'!F4</f>
        <v>44871</v>
      </c>
    </row>
    <row r="145" spans="1:7" ht="30" customHeight="1" x14ac:dyDescent="0.25">
      <c r="B145" s="343" t="s">
        <v>97</v>
      </c>
      <c r="C145" s="21" t="s">
        <v>22</v>
      </c>
      <c r="D145" s="21" t="s">
        <v>6</v>
      </c>
      <c r="E145" s="68" t="s">
        <v>201</v>
      </c>
      <c r="F145" s="40">
        <f>'Land Use and Area Projects'!E5</f>
        <v>5</v>
      </c>
      <c r="G145" s="158">
        <f>'Land Use and Area Projects'!F5</f>
        <v>330246</v>
      </c>
    </row>
    <row r="146" spans="1:7" ht="30" customHeight="1" x14ac:dyDescent="0.25">
      <c r="B146" s="344"/>
      <c r="C146" s="13" t="s">
        <v>23</v>
      </c>
      <c r="D146" s="21" t="s">
        <v>269</v>
      </c>
      <c r="E146" s="372" t="s">
        <v>10</v>
      </c>
      <c r="F146" s="348">
        <f>'Land Use and Area Projects'!E6</f>
        <v>0</v>
      </c>
      <c r="G146" s="369">
        <f>'Land Use and Area Projects'!F6</f>
        <v>0</v>
      </c>
    </row>
    <row r="147" spans="1:7" ht="30" customHeight="1" x14ac:dyDescent="0.25">
      <c r="B147" s="344"/>
      <c r="C147" s="25"/>
      <c r="D147" s="21" t="s">
        <v>270</v>
      </c>
      <c r="E147" s="373"/>
      <c r="F147" s="349"/>
      <c r="G147" s="370"/>
    </row>
    <row r="148" spans="1:7" ht="45" x14ac:dyDescent="0.25">
      <c r="B148" s="381"/>
      <c r="D148" s="21" t="s">
        <v>271</v>
      </c>
      <c r="E148" s="374"/>
      <c r="F148" s="350"/>
      <c r="G148" s="371"/>
    </row>
    <row r="149" spans="1:7" ht="30" customHeight="1" x14ac:dyDescent="0.25">
      <c r="B149" s="38" t="s">
        <v>98</v>
      </c>
      <c r="C149" s="21"/>
      <c r="D149" s="21" t="s">
        <v>6</v>
      </c>
      <c r="E149" s="46" t="s">
        <v>105</v>
      </c>
      <c r="F149" s="16">
        <f>'Land Use and Area Projects'!E7</f>
        <v>0</v>
      </c>
      <c r="G149" s="158">
        <f>'Land Use and Area Projects'!F7</f>
        <v>0</v>
      </c>
    </row>
    <row r="150" spans="1:7" x14ac:dyDescent="0.25">
      <c r="B150" s="251" t="s">
        <v>419</v>
      </c>
      <c r="C150" s="251"/>
      <c r="D150" s="252"/>
      <c r="E150" s="251"/>
      <c r="F150" s="253">
        <f>SUM(F143:F149)</f>
        <v>9</v>
      </c>
      <c r="G150" s="254">
        <f>SUM(G143:G149)</f>
        <v>387717</v>
      </c>
    </row>
    <row r="151" spans="1:7" ht="30" customHeight="1" x14ac:dyDescent="0.4">
      <c r="B151" s="10" t="s">
        <v>121</v>
      </c>
      <c r="C151" s="11"/>
      <c r="D151" s="35"/>
      <c r="E151" s="39"/>
      <c r="F151" s="72"/>
      <c r="G151" s="127"/>
    </row>
    <row r="152" spans="1:7" ht="72.599999999999994" customHeight="1" x14ac:dyDescent="0.25">
      <c r="B152" s="242" t="s">
        <v>140</v>
      </c>
      <c r="C152" s="243" t="s">
        <v>141</v>
      </c>
      <c r="D152" s="244" t="s">
        <v>267</v>
      </c>
      <c r="E152" s="243" t="s">
        <v>2</v>
      </c>
      <c r="F152" s="243" t="s">
        <v>59</v>
      </c>
      <c r="G152" s="245" t="s">
        <v>124</v>
      </c>
    </row>
    <row r="153" spans="1:7" ht="38.450000000000003" customHeight="1" x14ac:dyDescent="0.25">
      <c r="B153" s="32" t="s">
        <v>99</v>
      </c>
      <c r="C153" s="19" t="s">
        <v>24</v>
      </c>
      <c r="D153" s="19" t="s">
        <v>264</v>
      </c>
      <c r="E153" s="116" t="s">
        <v>266</v>
      </c>
      <c r="F153" s="40">
        <f>'Climate Change Adaptation'!E3</f>
        <v>4</v>
      </c>
      <c r="G153" s="23">
        <f>'Climate Change Adaptation'!F3</f>
        <v>74367</v>
      </c>
    </row>
    <row r="154" spans="1:7" ht="45" customHeight="1" x14ac:dyDescent="0.25">
      <c r="A154" s="241"/>
      <c r="B154" s="32" t="s">
        <v>100</v>
      </c>
      <c r="C154" s="121" t="s">
        <v>25</v>
      </c>
      <c r="D154" s="222" t="s">
        <v>265</v>
      </c>
      <c r="E154" s="150" t="s">
        <v>10</v>
      </c>
      <c r="F154" s="40">
        <f>'Climate Change Adaptation'!E4</f>
        <v>8</v>
      </c>
      <c r="G154" s="23">
        <f>'Climate Change Adaptation'!F4</f>
        <v>151571</v>
      </c>
    </row>
    <row r="155" spans="1:7" ht="45" customHeight="1" x14ac:dyDescent="0.25">
      <c r="A155" s="241"/>
      <c r="B155" s="122"/>
      <c r="C155" s="21" t="s">
        <v>26</v>
      </c>
      <c r="D155" s="222" t="s">
        <v>265</v>
      </c>
      <c r="E155" s="150" t="s">
        <v>10</v>
      </c>
      <c r="F155" s="40">
        <f>'Climate Change Adaptation'!E5</f>
        <v>1</v>
      </c>
      <c r="G155" s="23">
        <f>'Climate Change Adaptation'!F5</f>
        <v>15745</v>
      </c>
    </row>
    <row r="156" spans="1:7" ht="45" x14ac:dyDescent="0.25">
      <c r="B156" s="38" t="s">
        <v>101</v>
      </c>
      <c r="C156" s="21" t="s">
        <v>27</v>
      </c>
      <c r="D156" s="21" t="s">
        <v>265</v>
      </c>
      <c r="E156" s="150" t="s">
        <v>10</v>
      </c>
      <c r="F156" s="40">
        <f>'Climate Change Adaptation'!E6</f>
        <v>1</v>
      </c>
      <c r="G156" s="23">
        <f>'Climate Change Adaptation'!F6</f>
        <v>1820</v>
      </c>
    </row>
    <row r="157" spans="1:7" ht="30" customHeight="1" x14ac:dyDescent="0.25">
      <c r="B157" s="38" t="s">
        <v>102</v>
      </c>
      <c r="C157" s="21"/>
      <c r="D157" s="21" t="s">
        <v>6</v>
      </c>
      <c r="E157" s="46" t="s">
        <v>105</v>
      </c>
      <c r="F157" s="40">
        <f>'Climate Change Adaptation'!E7</f>
        <v>1</v>
      </c>
      <c r="G157" s="23">
        <f>'Climate Change Adaptation'!F7</f>
        <v>11809</v>
      </c>
    </row>
    <row r="158" spans="1:7" x14ac:dyDescent="0.25">
      <c r="B158" s="251" t="s">
        <v>419</v>
      </c>
      <c r="C158" s="251"/>
      <c r="D158" s="252"/>
      <c r="E158" s="251"/>
      <c r="F158" s="253">
        <f>SUM(F153:F157)</f>
        <v>15</v>
      </c>
      <c r="G158" s="254">
        <f>SUM(G153:G157)</f>
        <v>255312</v>
      </c>
    </row>
    <row r="160" spans="1:7" x14ac:dyDescent="0.25">
      <c r="B160" s="6"/>
    </row>
    <row r="161" spans="2:2" x14ac:dyDescent="0.25">
      <c r="B161" s="6"/>
    </row>
    <row r="162" spans="2:2" x14ac:dyDescent="0.25">
      <c r="B162" s="6"/>
    </row>
    <row r="163" spans="2:2" x14ac:dyDescent="0.25">
      <c r="B163" s="6"/>
    </row>
    <row r="164" spans="2:2" x14ac:dyDescent="0.25">
      <c r="B164" s="6"/>
    </row>
    <row r="165" spans="2:2" x14ac:dyDescent="0.25">
      <c r="B165" s="6"/>
    </row>
  </sheetData>
  <mergeCells count="89">
    <mergeCell ref="B145:B148"/>
    <mergeCell ref="F132:F133"/>
    <mergeCell ref="G132:G133"/>
    <mergeCell ref="F92:F93"/>
    <mergeCell ref="G92:G93"/>
    <mergeCell ref="F94:F95"/>
    <mergeCell ref="G94:G95"/>
    <mergeCell ref="F96:F97"/>
    <mergeCell ref="G96:G97"/>
    <mergeCell ref="F98:F99"/>
    <mergeCell ref="G98:G99"/>
    <mergeCell ref="F100:F101"/>
    <mergeCell ref="B136:B137"/>
    <mergeCell ref="G104:G105"/>
    <mergeCell ref="B68:B73"/>
    <mergeCell ref="E132:E133"/>
    <mergeCell ref="B92:B106"/>
    <mergeCell ref="E92:E93"/>
    <mergeCell ref="E94:E95"/>
    <mergeCell ref="E96:E97"/>
    <mergeCell ref="E98:E99"/>
    <mergeCell ref="E100:E101"/>
    <mergeCell ref="E75:E76"/>
    <mergeCell ref="B115:B135"/>
    <mergeCell ref="E73:E74"/>
    <mergeCell ref="E79:E80"/>
    <mergeCell ref="F9:F10"/>
    <mergeCell ref="G9:G10"/>
    <mergeCell ref="B36:B55"/>
    <mergeCell ref="B56:B59"/>
    <mergeCell ref="B9:B24"/>
    <mergeCell ref="B25:B30"/>
    <mergeCell ref="C42:C44"/>
    <mergeCell ref="E42:E44"/>
    <mergeCell ref="C45:C51"/>
    <mergeCell ref="C52:C54"/>
    <mergeCell ref="E45:E51"/>
    <mergeCell ref="E52:E54"/>
    <mergeCell ref="E9:E10"/>
    <mergeCell ref="G42:G44"/>
    <mergeCell ref="F37:F41"/>
    <mergeCell ref="G37:G41"/>
    <mergeCell ref="I44:I45"/>
    <mergeCell ref="F146:F148"/>
    <mergeCell ref="G146:G148"/>
    <mergeCell ref="E146:E148"/>
    <mergeCell ref="E120:E121"/>
    <mergeCell ref="F120:F121"/>
    <mergeCell ref="G120:G121"/>
    <mergeCell ref="E127:E128"/>
    <mergeCell ref="G127:G128"/>
    <mergeCell ref="F127:F128"/>
    <mergeCell ref="G100:G101"/>
    <mergeCell ref="E102:E103"/>
    <mergeCell ref="F102:F103"/>
    <mergeCell ref="G102:G103"/>
    <mergeCell ref="E104:E105"/>
    <mergeCell ref="F104:F105"/>
    <mergeCell ref="G79:G80"/>
    <mergeCell ref="F79:F80"/>
    <mergeCell ref="E68:E72"/>
    <mergeCell ref="F68:F72"/>
    <mergeCell ref="G68:G72"/>
    <mergeCell ref="F75:F76"/>
    <mergeCell ref="G75:G76"/>
    <mergeCell ref="F73:F74"/>
    <mergeCell ref="G73:G74"/>
    <mergeCell ref="B60:B61"/>
    <mergeCell ref="E12:E14"/>
    <mergeCell ref="F12:F14"/>
    <mergeCell ref="G12:G14"/>
    <mergeCell ref="E20:E21"/>
    <mergeCell ref="F20:F21"/>
    <mergeCell ref="G20:G21"/>
    <mergeCell ref="E22:E23"/>
    <mergeCell ref="F22:F23"/>
    <mergeCell ref="G22:G23"/>
    <mergeCell ref="E37:E41"/>
    <mergeCell ref="F52:F54"/>
    <mergeCell ref="G52:G54"/>
    <mergeCell ref="F45:F51"/>
    <mergeCell ref="G45:G51"/>
    <mergeCell ref="F42:F44"/>
    <mergeCell ref="K19:K20"/>
    <mergeCell ref="K9:K10"/>
    <mergeCell ref="K11:K12"/>
    <mergeCell ref="K13:K14"/>
    <mergeCell ref="K15:K16"/>
    <mergeCell ref="K17:K18"/>
  </mergeCells>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0B5C8-84DC-476F-B33C-7670D7C6BCFA}">
  <sheetPr>
    <pageSetUpPr autoPageBreaks="0"/>
  </sheetPr>
  <dimension ref="A1:AO345"/>
  <sheetViews>
    <sheetView zoomScale="80" zoomScaleNormal="80" workbookViewId="0">
      <selection activeCell="G4" sqref="G4"/>
    </sheetView>
  </sheetViews>
  <sheetFormatPr defaultRowHeight="15" x14ac:dyDescent="0.25"/>
  <cols>
    <col min="1" max="1" width="20.7109375" style="256" customWidth="1"/>
    <col min="2" max="2" width="21.7109375" style="256" customWidth="1"/>
    <col min="3" max="3" width="28.7109375" style="256" customWidth="1"/>
    <col min="4" max="4" width="38.7109375" style="256" customWidth="1"/>
    <col min="5" max="5" width="12.7109375" style="256" customWidth="1"/>
    <col min="6" max="6" width="20.7109375" style="256" customWidth="1"/>
    <col min="7" max="12" width="45.7109375" style="256" customWidth="1"/>
    <col min="13" max="16384" width="9.140625" style="256"/>
  </cols>
  <sheetData>
    <row r="1" spans="1:41" ht="27.95" customHeight="1" x14ac:dyDescent="0.4">
      <c r="A1" s="10" t="s">
        <v>139</v>
      </c>
      <c r="B1" s="11"/>
      <c r="C1" s="11"/>
      <c r="D1" s="127"/>
      <c r="E1" s="127"/>
      <c r="F1" s="127"/>
      <c r="G1" s="72"/>
      <c r="H1" s="83"/>
      <c r="I1" s="84"/>
      <c r="J1" s="84"/>
      <c r="K1" s="84"/>
      <c r="L1" s="84"/>
      <c r="M1" s="6"/>
      <c r="N1" s="6"/>
      <c r="O1" s="6"/>
      <c r="P1" s="6"/>
      <c r="Q1" s="6"/>
      <c r="R1" s="6"/>
      <c r="S1" s="6"/>
      <c r="T1" s="6"/>
      <c r="U1" s="6"/>
      <c r="V1" s="6"/>
      <c r="W1" s="6"/>
      <c r="X1" s="6"/>
      <c r="Y1" s="6"/>
      <c r="Z1" s="6"/>
      <c r="AA1" s="6"/>
      <c r="AB1" s="6"/>
      <c r="AC1" s="6"/>
      <c r="AD1" s="6"/>
      <c r="AE1" s="6"/>
      <c r="AF1" s="6"/>
      <c r="AG1" s="6"/>
      <c r="AH1" s="6"/>
      <c r="AI1" s="6"/>
      <c r="AJ1" s="6"/>
      <c r="AK1" s="6"/>
      <c r="AL1" s="6"/>
      <c r="AM1" s="6"/>
      <c r="AN1" s="6"/>
      <c r="AO1" s="6"/>
    </row>
    <row r="2" spans="1:41" s="266" customFormat="1" ht="62.1" customHeight="1" x14ac:dyDescent="0.25">
      <c r="A2" s="255" t="s">
        <v>0</v>
      </c>
      <c r="B2" s="255" t="s">
        <v>1</v>
      </c>
      <c r="C2" s="267" t="s">
        <v>63</v>
      </c>
      <c r="D2" s="268" t="s">
        <v>152</v>
      </c>
      <c r="E2" s="267" t="s">
        <v>59</v>
      </c>
      <c r="F2" s="267" t="s">
        <v>142</v>
      </c>
      <c r="G2" s="255" t="s">
        <v>180</v>
      </c>
      <c r="H2" s="267" t="s">
        <v>175</v>
      </c>
      <c r="I2" s="267" t="s">
        <v>176</v>
      </c>
      <c r="J2" s="267" t="s">
        <v>177</v>
      </c>
      <c r="K2" s="267" t="s">
        <v>178</v>
      </c>
      <c r="L2" s="267" t="s">
        <v>179</v>
      </c>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row>
    <row r="3" spans="1:41" ht="111" customHeight="1" x14ac:dyDescent="0.25">
      <c r="A3" s="396" t="s">
        <v>68</v>
      </c>
      <c r="B3" s="397" t="s">
        <v>28</v>
      </c>
      <c r="C3" s="397" t="s">
        <v>5</v>
      </c>
      <c r="D3" s="398" t="s">
        <v>171</v>
      </c>
      <c r="E3" s="394">
        <v>15</v>
      </c>
      <c r="F3" s="395">
        <v>518005</v>
      </c>
      <c r="G3" s="131" t="s">
        <v>378</v>
      </c>
      <c r="H3" s="225" t="s">
        <v>232</v>
      </c>
      <c r="I3" s="21" t="s">
        <v>6</v>
      </c>
      <c r="J3" s="21" t="s">
        <v>6</v>
      </c>
      <c r="K3" s="21" t="s">
        <v>6</v>
      </c>
      <c r="L3" s="21" t="s">
        <v>6</v>
      </c>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1:41" ht="114.75" customHeight="1" x14ac:dyDescent="0.25">
      <c r="A4" s="396"/>
      <c r="B4" s="397"/>
      <c r="C4" s="397"/>
      <c r="D4" s="398"/>
      <c r="E4" s="394"/>
      <c r="F4" s="395"/>
      <c r="G4" s="131" t="s">
        <v>233</v>
      </c>
      <c r="H4" s="131" t="s">
        <v>231</v>
      </c>
      <c r="I4" s="21" t="s">
        <v>6</v>
      </c>
      <c r="J4" s="21" t="s">
        <v>6</v>
      </c>
      <c r="K4" s="21" t="s">
        <v>6</v>
      </c>
      <c r="L4" s="21" t="s">
        <v>6</v>
      </c>
      <c r="M4" s="6"/>
      <c r="N4" s="6"/>
      <c r="O4" s="6"/>
      <c r="P4" s="6"/>
      <c r="Q4" s="6"/>
      <c r="R4" s="6"/>
      <c r="S4" s="6"/>
      <c r="T4" s="6"/>
      <c r="U4" s="6"/>
      <c r="V4" s="6"/>
      <c r="W4" s="6"/>
      <c r="X4" s="6"/>
      <c r="Y4" s="6"/>
      <c r="Z4" s="6"/>
      <c r="AA4" s="6"/>
      <c r="AB4" s="6"/>
      <c r="AC4" s="6"/>
      <c r="AD4" s="6"/>
      <c r="AE4" s="6"/>
      <c r="AF4" s="6"/>
      <c r="AG4" s="6"/>
      <c r="AH4" s="6"/>
      <c r="AI4" s="6"/>
      <c r="AJ4" s="6"/>
      <c r="AK4" s="6"/>
      <c r="AL4" s="6"/>
      <c r="AM4" s="6"/>
      <c r="AN4" s="6"/>
      <c r="AO4" s="6"/>
    </row>
    <row r="5" spans="1:41" ht="95.25" customHeight="1" x14ac:dyDescent="0.25">
      <c r="A5" s="396"/>
      <c r="B5" s="397" t="s">
        <v>29</v>
      </c>
      <c r="C5" s="21" t="s">
        <v>184</v>
      </c>
      <c r="D5" s="227" t="s">
        <v>172</v>
      </c>
      <c r="E5" s="217">
        <v>2</v>
      </c>
      <c r="F5" s="155">
        <v>270762</v>
      </c>
      <c r="G5" s="131" t="s">
        <v>170</v>
      </c>
      <c r="H5" s="131" t="s">
        <v>216</v>
      </c>
      <c r="I5" s="21" t="s">
        <v>6</v>
      </c>
      <c r="J5" s="131" t="s">
        <v>383</v>
      </c>
      <c r="K5" s="21" t="s">
        <v>6</v>
      </c>
      <c r="L5" s="131" t="s">
        <v>384</v>
      </c>
      <c r="M5" s="6"/>
      <c r="N5" s="6"/>
      <c r="O5" s="6"/>
      <c r="P5" s="6"/>
      <c r="Q5" s="6"/>
      <c r="R5" s="6"/>
      <c r="S5" s="6"/>
      <c r="T5" s="6"/>
      <c r="U5" s="6"/>
      <c r="V5" s="6"/>
      <c r="W5" s="6"/>
      <c r="X5" s="6"/>
      <c r="Y5" s="6"/>
      <c r="Z5" s="6"/>
      <c r="AA5" s="6"/>
      <c r="AB5" s="6"/>
      <c r="AC5" s="6"/>
      <c r="AD5" s="6"/>
      <c r="AE5" s="6"/>
      <c r="AF5" s="6"/>
      <c r="AG5" s="6"/>
      <c r="AH5" s="6"/>
      <c r="AI5" s="6"/>
      <c r="AJ5" s="6"/>
      <c r="AK5" s="6"/>
      <c r="AL5" s="6"/>
      <c r="AM5" s="6"/>
      <c r="AN5" s="6"/>
      <c r="AO5" s="6"/>
    </row>
    <row r="6" spans="1:41" ht="78.75" customHeight="1" x14ac:dyDescent="0.25">
      <c r="A6" s="396"/>
      <c r="B6" s="397"/>
      <c r="C6" s="21" t="s">
        <v>185</v>
      </c>
      <c r="D6" s="154" t="s">
        <v>10</v>
      </c>
      <c r="E6" s="217">
        <v>0</v>
      </c>
      <c r="F6" s="156">
        <v>0</v>
      </c>
      <c r="G6" s="21" t="s">
        <v>6</v>
      </c>
      <c r="H6" s="21" t="s">
        <v>6</v>
      </c>
      <c r="I6" s="21" t="s">
        <v>6</v>
      </c>
      <c r="J6" s="131" t="s">
        <v>383</v>
      </c>
      <c r="K6" s="21" t="s">
        <v>6</v>
      </c>
      <c r="L6" s="21" t="s">
        <v>6</v>
      </c>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105" x14ac:dyDescent="0.25">
      <c r="A7" s="396"/>
      <c r="B7" s="397"/>
      <c r="C7" s="21" t="s">
        <v>215</v>
      </c>
      <c r="D7" s="68" t="s">
        <v>406</v>
      </c>
      <c r="E7" s="257">
        <v>0</v>
      </c>
      <c r="F7" s="156">
        <v>0</v>
      </c>
      <c r="G7" s="21" t="s">
        <v>6</v>
      </c>
      <c r="H7" s="21" t="s">
        <v>6</v>
      </c>
      <c r="I7" s="21" t="s">
        <v>6</v>
      </c>
      <c r="J7" s="21" t="s">
        <v>6</v>
      </c>
      <c r="K7" s="21" t="s">
        <v>6</v>
      </c>
      <c r="L7" s="21" t="s">
        <v>6</v>
      </c>
      <c r="M7" s="6"/>
      <c r="N7" s="6"/>
      <c r="O7" s="6"/>
      <c r="P7" s="6"/>
      <c r="Q7" s="6"/>
      <c r="R7" s="6"/>
      <c r="S7" s="6"/>
      <c r="T7" s="6"/>
      <c r="U7" s="6"/>
      <c r="V7" s="6"/>
      <c r="W7" s="6"/>
      <c r="X7" s="6"/>
      <c r="Y7" s="6"/>
      <c r="Z7" s="6"/>
      <c r="AA7" s="6"/>
      <c r="AB7" s="6"/>
      <c r="AC7" s="6"/>
      <c r="AD7" s="6"/>
      <c r="AE7" s="6"/>
      <c r="AF7" s="6"/>
      <c r="AG7" s="6"/>
      <c r="AH7" s="6"/>
      <c r="AI7" s="6"/>
      <c r="AJ7" s="6"/>
      <c r="AK7" s="6"/>
      <c r="AL7" s="6"/>
      <c r="AM7" s="6"/>
      <c r="AN7" s="6"/>
      <c r="AO7" s="6"/>
    </row>
    <row r="8" spans="1:41" ht="75.75" customHeight="1" x14ac:dyDescent="0.25">
      <c r="A8" s="396"/>
      <c r="B8" s="397"/>
      <c r="C8" s="21" t="s">
        <v>186</v>
      </c>
      <c r="D8" s="143" t="s">
        <v>201</v>
      </c>
      <c r="E8" s="217">
        <v>0</v>
      </c>
      <c r="F8" s="156">
        <v>0</v>
      </c>
      <c r="G8" s="21" t="s">
        <v>6</v>
      </c>
      <c r="H8" s="21" t="s">
        <v>6</v>
      </c>
      <c r="I8" s="21" t="s">
        <v>6</v>
      </c>
      <c r="J8" s="21" t="s">
        <v>6</v>
      </c>
      <c r="K8" s="21" t="s">
        <v>6</v>
      </c>
      <c r="L8" s="21" t="s">
        <v>6</v>
      </c>
      <c r="M8" s="6"/>
      <c r="N8" s="6"/>
      <c r="O8" s="6"/>
      <c r="P8" s="6"/>
      <c r="Q8" s="6"/>
      <c r="R8" s="6"/>
      <c r="S8" s="6"/>
      <c r="T8" s="6"/>
      <c r="U8" s="6"/>
      <c r="V8" s="6"/>
      <c r="W8" s="6"/>
      <c r="X8" s="6"/>
      <c r="Y8" s="6"/>
      <c r="Z8" s="6"/>
      <c r="AA8" s="6"/>
      <c r="AB8" s="6"/>
      <c r="AC8" s="6"/>
      <c r="AD8" s="6"/>
      <c r="AE8" s="6"/>
      <c r="AF8" s="6"/>
      <c r="AG8" s="6"/>
      <c r="AH8" s="6"/>
      <c r="AI8" s="6"/>
      <c r="AJ8" s="6"/>
      <c r="AK8" s="6"/>
      <c r="AL8" s="6"/>
      <c r="AM8" s="6"/>
      <c r="AN8" s="6"/>
      <c r="AO8" s="6"/>
    </row>
    <row r="9" spans="1:41" ht="75" customHeight="1" x14ac:dyDescent="0.25">
      <c r="A9" s="396"/>
      <c r="B9" s="21" t="s">
        <v>30</v>
      </c>
      <c r="C9" s="21" t="s">
        <v>187</v>
      </c>
      <c r="D9" s="46" t="s">
        <v>407</v>
      </c>
      <c r="E9" s="217">
        <v>2</v>
      </c>
      <c r="F9" s="155">
        <v>912500</v>
      </c>
      <c r="G9" s="21" t="s">
        <v>6</v>
      </c>
      <c r="H9" s="21" t="s">
        <v>6</v>
      </c>
      <c r="I9" s="21" t="s">
        <v>6</v>
      </c>
      <c r="J9" s="21" t="s">
        <v>6</v>
      </c>
      <c r="K9" s="21" t="s">
        <v>6</v>
      </c>
      <c r="L9" s="21" t="s">
        <v>6</v>
      </c>
      <c r="M9" s="6"/>
      <c r="N9" s="6"/>
      <c r="O9" s="6"/>
      <c r="P9" s="6"/>
      <c r="Q9" s="6"/>
      <c r="R9" s="6"/>
      <c r="S9" s="6"/>
      <c r="T9" s="6"/>
      <c r="U9" s="6"/>
      <c r="V9" s="6"/>
      <c r="W9" s="6"/>
      <c r="X9" s="6"/>
      <c r="Y9" s="6"/>
      <c r="Z9" s="6"/>
      <c r="AA9" s="6"/>
      <c r="AB9" s="6"/>
      <c r="AC9" s="6"/>
      <c r="AD9" s="6"/>
      <c r="AE9" s="6"/>
      <c r="AF9" s="6"/>
      <c r="AG9" s="6"/>
      <c r="AH9" s="6"/>
      <c r="AI9" s="6"/>
      <c r="AJ9" s="6"/>
      <c r="AK9" s="6"/>
      <c r="AL9" s="6"/>
      <c r="AM9" s="6"/>
      <c r="AN9" s="6"/>
      <c r="AO9" s="6"/>
    </row>
    <row r="10" spans="1:41" ht="94.5" customHeight="1" x14ac:dyDescent="0.25">
      <c r="A10" s="396"/>
      <c r="B10" s="21" t="s">
        <v>31</v>
      </c>
      <c r="C10" s="21" t="s">
        <v>5</v>
      </c>
      <c r="D10" s="154" t="s">
        <v>10</v>
      </c>
      <c r="E10" s="217">
        <v>0</v>
      </c>
      <c r="F10" s="155">
        <v>0</v>
      </c>
      <c r="G10" s="21" t="s">
        <v>6</v>
      </c>
      <c r="H10" s="131" t="s">
        <v>216</v>
      </c>
      <c r="I10" s="21" t="s">
        <v>6</v>
      </c>
      <c r="J10" s="21" t="s">
        <v>6</v>
      </c>
      <c r="K10" s="21" t="s">
        <v>6</v>
      </c>
      <c r="L10" s="21" t="s">
        <v>6</v>
      </c>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row>
    <row r="11" spans="1:41" ht="123" customHeight="1" x14ac:dyDescent="0.25">
      <c r="A11" s="396"/>
      <c r="B11" s="21" t="s">
        <v>32</v>
      </c>
      <c r="C11" s="21" t="s">
        <v>5</v>
      </c>
      <c r="D11" s="264" t="s">
        <v>166</v>
      </c>
      <c r="E11" s="217">
        <v>3</v>
      </c>
      <c r="F11" s="155">
        <v>9140</v>
      </c>
      <c r="G11" s="131" t="s">
        <v>389</v>
      </c>
      <c r="H11" s="131" t="s">
        <v>421</v>
      </c>
      <c r="I11" s="21" t="s">
        <v>6</v>
      </c>
      <c r="J11" s="21" t="s">
        <v>6</v>
      </c>
      <c r="K11" s="21" t="s">
        <v>6</v>
      </c>
      <c r="L11" s="131" t="s">
        <v>384</v>
      </c>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row>
    <row r="12" spans="1:41" ht="99.75" customHeight="1" x14ac:dyDescent="0.25">
      <c r="A12" s="396"/>
      <c r="B12" s="21" t="s">
        <v>33</v>
      </c>
      <c r="C12" s="21" t="s">
        <v>5</v>
      </c>
      <c r="D12" s="264" t="s">
        <v>166</v>
      </c>
      <c r="E12" s="217">
        <v>0</v>
      </c>
      <c r="F12" s="157">
        <v>0</v>
      </c>
      <c r="G12" s="131" t="s">
        <v>390</v>
      </c>
      <c r="H12" s="131" t="s">
        <v>421</v>
      </c>
      <c r="I12" s="21" t="s">
        <v>6</v>
      </c>
      <c r="J12" s="21" t="s">
        <v>6</v>
      </c>
      <c r="K12" s="21" t="s">
        <v>6</v>
      </c>
      <c r="L12" s="131" t="s">
        <v>384</v>
      </c>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row>
    <row r="13" spans="1:41" ht="105.75" customHeight="1" x14ac:dyDescent="0.25">
      <c r="A13" s="396"/>
      <c r="B13" s="21" t="s">
        <v>193</v>
      </c>
      <c r="C13" s="218" t="s">
        <v>58</v>
      </c>
      <c r="D13" s="46" t="s">
        <v>206</v>
      </c>
      <c r="E13" s="217">
        <v>0</v>
      </c>
      <c r="F13" s="155">
        <v>0</v>
      </c>
      <c r="G13" s="21" t="s">
        <v>6</v>
      </c>
      <c r="H13" s="21" t="s">
        <v>6</v>
      </c>
      <c r="I13" s="21" t="s">
        <v>6</v>
      </c>
      <c r="J13" s="21" t="s">
        <v>6</v>
      </c>
      <c r="K13" s="21" t="s">
        <v>6</v>
      </c>
      <c r="L13" s="21" t="s">
        <v>6</v>
      </c>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row>
    <row r="14" spans="1:41" ht="288" customHeight="1" x14ac:dyDescent="0.25">
      <c r="A14" s="396" t="s">
        <v>69</v>
      </c>
      <c r="B14" s="21" t="s">
        <v>34</v>
      </c>
      <c r="C14" s="21" t="s">
        <v>188</v>
      </c>
      <c r="D14" s="227" t="s">
        <v>173</v>
      </c>
      <c r="E14" s="217">
        <v>95</v>
      </c>
      <c r="F14" s="155">
        <v>17509020</v>
      </c>
      <c r="G14" s="131" t="s">
        <v>391</v>
      </c>
      <c r="H14" s="131" t="s">
        <v>217</v>
      </c>
      <c r="I14" s="21" t="s">
        <v>6</v>
      </c>
      <c r="J14" s="21" t="s">
        <v>6</v>
      </c>
      <c r="K14" s="21" t="s">
        <v>6</v>
      </c>
      <c r="L14" s="21" t="s">
        <v>6</v>
      </c>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row>
    <row r="15" spans="1:41" ht="203.25" customHeight="1" x14ac:dyDescent="0.25">
      <c r="A15" s="396"/>
      <c r="B15" s="21" t="s">
        <v>35</v>
      </c>
      <c r="C15" s="21" t="s">
        <v>189</v>
      </c>
      <c r="D15" s="154" t="s">
        <v>10</v>
      </c>
      <c r="E15" s="217">
        <v>19</v>
      </c>
      <c r="F15" s="155">
        <v>1508084</v>
      </c>
      <c r="G15" s="21" t="s">
        <v>6</v>
      </c>
      <c r="H15" s="21" t="s">
        <v>6</v>
      </c>
      <c r="I15" s="21" t="s">
        <v>6</v>
      </c>
      <c r="J15" s="131" t="s">
        <v>424</v>
      </c>
      <c r="K15" s="21" t="s">
        <v>6</v>
      </c>
      <c r="L15" s="21" t="s">
        <v>6</v>
      </c>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row>
    <row r="16" spans="1:41" ht="169.5" customHeight="1" x14ac:dyDescent="0.25">
      <c r="A16" s="396"/>
      <c r="B16" s="21" t="s">
        <v>155</v>
      </c>
      <c r="C16" s="21" t="s">
        <v>190</v>
      </c>
      <c r="D16" s="68" t="s">
        <v>406</v>
      </c>
      <c r="E16" s="217">
        <v>1</v>
      </c>
      <c r="F16" s="155">
        <v>18031</v>
      </c>
      <c r="G16" s="21" t="s">
        <v>6</v>
      </c>
      <c r="H16" s="21" t="s">
        <v>6</v>
      </c>
      <c r="I16" s="21" t="s">
        <v>6</v>
      </c>
      <c r="J16" s="21" t="s">
        <v>6</v>
      </c>
      <c r="K16" s="21" t="s">
        <v>6</v>
      </c>
      <c r="L16" s="21" t="s">
        <v>6</v>
      </c>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row>
    <row r="17" spans="1:41" ht="75" x14ac:dyDescent="0.25">
      <c r="A17" s="396"/>
      <c r="B17" s="21" t="s">
        <v>156</v>
      </c>
      <c r="C17" s="21" t="s">
        <v>191</v>
      </c>
      <c r="D17" s="143" t="s">
        <v>201</v>
      </c>
      <c r="E17" s="217">
        <v>0</v>
      </c>
      <c r="F17" s="155">
        <v>0</v>
      </c>
      <c r="G17" s="21" t="s">
        <v>6</v>
      </c>
      <c r="H17" s="21" t="s">
        <v>6</v>
      </c>
      <c r="I17" s="21" t="s">
        <v>6</v>
      </c>
      <c r="J17" s="21" t="s">
        <v>6</v>
      </c>
      <c r="K17" s="21" t="s">
        <v>6</v>
      </c>
      <c r="L17" s="21" t="s">
        <v>6</v>
      </c>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row>
    <row r="18" spans="1:41" ht="135" x14ac:dyDescent="0.25">
      <c r="A18" s="396"/>
      <c r="B18" s="144" t="s">
        <v>192</v>
      </c>
      <c r="C18" s="145" t="s">
        <v>58</v>
      </c>
      <c r="D18" s="46" t="s">
        <v>393</v>
      </c>
      <c r="E18" s="217">
        <v>0</v>
      </c>
      <c r="F18" s="155">
        <v>0</v>
      </c>
      <c r="G18" s="21" t="s">
        <v>6</v>
      </c>
      <c r="H18" s="21" t="s">
        <v>6</v>
      </c>
      <c r="I18" s="21" t="s">
        <v>6</v>
      </c>
      <c r="J18" s="21" t="s">
        <v>6</v>
      </c>
      <c r="K18" s="21" t="s">
        <v>6</v>
      </c>
      <c r="L18" s="21" t="s">
        <v>6</v>
      </c>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row>
    <row r="19" spans="1:41" ht="120" x14ac:dyDescent="0.25">
      <c r="A19" s="396"/>
      <c r="B19" s="126" t="s">
        <v>157</v>
      </c>
      <c r="C19" s="218" t="s">
        <v>194</v>
      </c>
      <c r="D19" s="46" t="s">
        <v>393</v>
      </c>
      <c r="E19" s="217">
        <v>0</v>
      </c>
      <c r="F19" s="155">
        <v>0</v>
      </c>
      <c r="G19" s="21" t="s">
        <v>6</v>
      </c>
      <c r="H19" s="21" t="s">
        <v>6</v>
      </c>
      <c r="I19" s="21" t="s">
        <v>6</v>
      </c>
      <c r="J19" s="21" t="s">
        <v>6</v>
      </c>
      <c r="K19" s="21" t="s">
        <v>6</v>
      </c>
      <c r="L19" s="21" t="s">
        <v>6</v>
      </c>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row>
    <row r="20" spans="1:41" ht="45" x14ac:dyDescent="0.25">
      <c r="A20" s="135" t="s">
        <v>73</v>
      </c>
      <c r="B20" s="21" t="s">
        <v>14</v>
      </c>
      <c r="C20" s="21" t="s">
        <v>6</v>
      </c>
      <c r="D20" s="46" t="s">
        <v>393</v>
      </c>
      <c r="E20" s="217">
        <v>7</v>
      </c>
      <c r="F20" s="155">
        <v>1893058</v>
      </c>
      <c r="G20" s="21" t="s">
        <v>6</v>
      </c>
      <c r="H20" s="21" t="s">
        <v>6</v>
      </c>
      <c r="I20" s="21" t="s">
        <v>6</v>
      </c>
      <c r="J20" s="21" t="s">
        <v>6</v>
      </c>
      <c r="K20" s="21" t="s">
        <v>6</v>
      </c>
      <c r="L20" s="21" t="s">
        <v>6</v>
      </c>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row>
    <row r="21" spans="1:41" ht="60" x14ac:dyDescent="0.25">
      <c r="A21" s="135" t="s">
        <v>408</v>
      </c>
      <c r="B21" s="21" t="s">
        <v>418</v>
      </c>
      <c r="C21" s="155">
        <v>0</v>
      </c>
      <c r="D21" s="154" t="s">
        <v>409</v>
      </c>
      <c r="E21" s="224">
        <v>12</v>
      </c>
      <c r="F21" s="155">
        <v>1123632</v>
      </c>
      <c r="G21" s="21" t="s">
        <v>6</v>
      </c>
      <c r="H21" s="21" t="s">
        <v>6</v>
      </c>
      <c r="I21" s="21" t="s">
        <v>6</v>
      </c>
      <c r="J21" s="21" t="s">
        <v>6</v>
      </c>
      <c r="K21" s="21" t="s">
        <v>6</v>
      </c>
      <c r="L21" s="21" t="s">
        <v>6</v>
      </c>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row>
    <row r="22" spans="1:41" x14ac:dyDescent="0.25">
      <c r="A22" s="339" t="s">
        <v>419</v>
      </c>
      <c r="B22" s="339"/>
      <c r="C22" s="339"/>
      <c r="D22" s="339"/>
      <c r="E22" s="340">
        <f>SUM(E3:E21)</f>
        <v>156</v>
      </c>
      <c r="F22" s="341">
        <f>SUM(F3:F21)</f>
        <v>23762232</v>
      </c>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row>
    <row r="23" spans="1:41" x14ac:dyDescent="0.2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row>
    <row r="24" spans="1:41" x14ac:dyDescent="0.2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row>
    <row r="25" spans="1:41" x14ac:dyDescent="0.2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row>
    <row r="26" spans="1:4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row>
    <row r="27" spans="1:41"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row>
    <row r="28" spans="1:41"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row>
    <row r="29" spans="1:41" x14ac:dyDescent="0.2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row>
    <row r="30" spans="1:41"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row>
    <row r="31" spans="1:41" x14ac:dyDescent="0.2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row>
    <row r="32" spans="1:41" x14ac:dyDescent="0.2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row>
    <row r="33" spans="1:41" x14ac:dyDescent="0.2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row>
    <row r="34" spans="1:41"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row>
    <row r="35" spans="1:41" x14ac:dyDescent="0.2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row>
    <row r="36" spans="1:41"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row>
    <row r="37" spans="1:41"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row>
    <row r="38" spans="1:41"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row>
    <row r="39" spans="1:41"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row>
    <row r="40" spans="1:41"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row>
    <row r="41" spans="1:4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row>
    <row r="42" spans="1:41"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row>
    <row r="43" spans="1:41"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row>
    <row r="44" spans="1:41"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row>
    <row r="45" spans="1:41"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row>
    <row r="46" spans="1:4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row>
    <row r="47" spans="1:4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row>
    <row r="48" spans="1:4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row>
    <row r="49" spans="1:4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row>
    <row r="50" spans="1:4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row>
    <row r="51" spans="1:4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row>
    <row r="52" spans="1:41"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row>
    <row r="53" spans="1:41"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row>
    <row r="54" spans="1:41" x14ac:dyDescent="0.2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row>
    <row r="55" spans="1:41" x14ac:dyDescent="0.2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row>
    <row r="56" spans="1:41"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row>
    <row r="57" spans="1:41" x14ac:dyDescent="0.2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row>
    <row r="58" spans="1:41" x14ac:dyDescent="0.2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row>
    <row r="59" spans="1:4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row>
    <row r="60" spans="1:41" x14ac:dyDescent="0.2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row>
    <row r="61" spans="1:41" x14ac:dyDescent="0.2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row>
    <row r="62" spans="1:4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row>
    <row r="63" spans="1:41" x14ac:dyDescent="0.2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row>
    <row r="64" spans="1:41"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row>
    <row r="65" spans="1:41"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row>
    <row r="66" spans="1:41"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row>
    <row r="67" spans="1:4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row>
    <row r="68" spans="1:41" x14ac:dyDescent="0.2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row>
    <row r="69" spans="1:41" x14ac:dyDescent="0.2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row>
    <row r="70" spans="1:41" x14ac:dyDescent="0.2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row>
    <row r="71" spans="1:41" x14ac:dyDescent="0.2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row>
    <row r="72" spans="1:41"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row>
    <row r="73" spans="1:41"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row>
    <row r="74" spans="1:41" x14ac:dyDescent="0.2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row>
    <row r="75" spans="1:41" x14ac:dyDescent="0.2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row>
    <row r="76" spans="1:41"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row>
    <row r="77" spans="1:41" x14ac:dyDescent="0.2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row>
    <row r="78" spans="1:4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row>
    <row r="79" spans="1:4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row>
    <row r="80" spans="1:4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row>
    <row r="81" spans="1:41" x14ac:dyDescent="0.2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row>
    <row r="82" spans="1:41" x14ac:dyDescent="0.2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row>
    <row r="83" spans="1:4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row>
    <row r="84" spans="1:4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row>
    <row r="85" spans="1:4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row>
    <row r="86" spans="1:4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row>
    <row r="87" spans="1:4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row>
    <row r="88" spans="1:4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row>
    <row r="89" spans="1:4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row>
    <row r="90" spans="1:4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row>
    <row r="91" spans="1:41" x14ac:dyDescent="0.2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row>
    <row r="92" spans="1:41" x14ac:dyDescent="0.2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row>
    <row r="93" spans="1:41" x14ac:dyDescent="0.2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row>
    <row r="94" spans="1:4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row>
    <row r="95" spans="1:41" x14ac:dyDescent="0.2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row>
    <row r="96" spans="1:41" x14ac:dyDescent="0.2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row>
    <row r="97" spans="1:41" x14ac:dyDescent="0.2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row>
    <row r="98" spans="1:41" x14ac:dyDescent="0.2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row>
    <row r="99" spans="1:41" x14ac:dyDescent="0.2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row>
    <row r="100" spans="1:4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row>
    <row r="101" spans="1:4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row>
    <row r="102" spans="1:4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row>
    <row r="103" spans="1:4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row>
    <row r="104" spans="1:4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row>
    <row r="105" spans="1:4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row>
    <row r="106" spans="1:4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row>
    <row r="107" spans="1:4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row>
    <row r="108" spans="1:4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row>
    <row r="109" spans="1:4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row>
    <row r="110" spans="1:4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row>
    <row r="111" spans="1:4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row>
    <row r="112" spans="1:4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row>
    <row r="113" spans="1:4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row>
    <row r="114" spans="1:4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row>
    <row r="115" spans="1:4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row>
    <row r="116" spans="1:4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row>
    <row r="117" spans="1:4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row>
    <row r="118" spans="1:4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row>
    <row r="119" spans="1:4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row>
    <row r="120" spans="1:4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row>
    <row r="121" spans="1:4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row>
    <row r="122" spans="1:4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row>
    <row r="123" spans="1:4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row>
    <row r="124" spans="1:4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row>
    <row r="125" spans="1:4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row>
    <row r="126" spans="1:4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row>
    <row r="127" spans="1:4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row>
    <row r="128" spans="1:4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row>
    <row r="129" spans="1:4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row>
    <row r="130" spans="1:4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row>
    <row r="131" spans="1:4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row>
    <row r="132" spans="1:4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row>
    <row r="133" spans="1:4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row>
    <row r="134" spans="1:4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row>
    <row r="135" spans="1:4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row>
    <row r="136" spans="1:4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row>
    <row r="137" spans="1:4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row>
    <row r="138" spans="1:4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row>
    <row r="139" spans="1:4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row>
    <row r="140" spans="1:4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row>
    <row r="141" spans="1:4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row>
    <row r="142" spans="1:4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row>
    <row r="143" spans="1:4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row>
    <row r="144" spans="1:4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row>
    <row r="145" spans="1:4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row>
    <row r="146" spans="1:4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row>
    <row r="147" spans="1:4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row>
    <row r="148" spans="1:4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row>
    <row r="149" spans="1:4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row>
    <row r="150" spans="1:4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row>
    <row r="151" spans="1:4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row>
    <row r="152" spans="1:4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row>
    <row r="153" spans="1:4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row>
    <row r="154" spans="1:4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row>
    <row r="155" spans="1:4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row>
    <row r="156" spans="1:4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row>
    <row r="157" spans="1:4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row>
    <row r="158" spans="1:4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row>
    <row r="159" spans="1:4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row>
    <row r="160" spans="1:4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row>
    <row r="161" spans="1:4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row>
    <row r="162" spans="1:4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row>
    <row r="163" spans="1:4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row>
    <row r="164" spans="1:4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row>
    <row r="165" spans="1:4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row>
    <row r="166" spans="1:4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row>
    <row r="167" spans="1:4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row>
    <row r="168" spans="1:4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row>
    <row r="169" spans="1:4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row>
    <row r="170" spans="1:4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row>
    <row r="171" spans="1:4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row>
    <row r="172" spans="1:4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row>
    <row r="173" spans="1:4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row>
    <row r="174" spans="1:4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row>
    <row r="175" spans="1:4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row>
    <row r="176" spans="1:4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row>
    <row r="177" spans="1:4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row>
    <row r="178" spans="1:4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row>
    <row r="179" spans="1:4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row>
    <row r="180" spans="1:4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row>
    <row r="181" spans="1:4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row>
    <row r="182" spans="1:4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row>
    <row r="183" spans="1:4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row>
    <row r="184" spans="1:4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row>
    <row r="185" spans="1:4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row>
    <row r="186" spans="1:4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row>
    <row r="187" spans="1:4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row>
    <row r="188" spans="1:4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row>
    <row r="189" spans="1:4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row>
    <row r="190" spans="1:4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row>
    <row r="191" spans="1:4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row>
    <row r="192" spans="1:4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row>
    <row r="193" spans="1:4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row>
    <row r="194" spans="1:4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row>
    <row r="195" spans="1:4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row>
    <row r="196" spans="1:4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row>
    <row r="197" spans="1:4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row>
    <row r="198" spans="1:4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row>
    <row r="199" spans="1:4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row>
    <row r="200" spans="1:4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row>
    <row r="201" spans="1:4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row>
    <row r="202" spans="1:4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row>
    <row r="203" spans="1:4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row>
    <row r="204" spans="1:4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row>
    <row r="205" spans="1:4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row>
    <row r="206" spans="1:4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row>
    <row r="207" spans="1:4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row>
    <row r="208" spans="1:4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row>
    <row r="209" spans="1:4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row>
    <row r="210" spans="1:4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row>
    <row r="211" spans="1:4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row>
    <row r="212" spans="1:4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row>
    <row r="213" spans="1:4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row>
    <row r="214" spans="1:4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row>
    <row r="215" spans="1:4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row>
    <row r="216" spans="1:4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row>
    <row r="217" spans="1:4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row>
    <row r="218" spans="1:4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row>
    <row r="219" spans="1:4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row>
    <row r="220" spans="1:4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row>
    <row r="221" spans="1:4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row>
    <row r="222" spans="1:4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row>
    <row r="223" spans="1:4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row>
    <row r="224" spans="1:4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row>
    <row r="225" spans="1:4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row>
    <row r="226" spans="1:4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row>
    <row r="227" spans="1:4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row>
    <row r="228" spans="1:4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row>
    <row r="229" spans="1:4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row>
    <row r="230" spans="1:4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row>
    <row r="231" spans="1:4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row>
    <row r="232" spans="1:4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row>
    <row r="233" spans="1:4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row>
    <row r="234" spans="1:4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row>
    <row r="235" spans="1:4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row>
    <row r="236" spans="1:4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row>
    <row r="237" spans="1:4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row>
    <row r="238" spans="1:4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row>
    <row r="239" spans="1:4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row>
    <row r="240" spans="1:4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row>
    <row r="241" spans="1:4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row>
    <row r="242" spans="1:4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row>
    <row r="243" spans="1:4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row>
    <row r="244" spans="1:4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row>
    <row r="245" spans="1:4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row>
    <row r="246" spans="1:4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row>
    <row r="247" spans="1:4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row>
    <row r="248" spans="1:4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row>
    <row r="249" spans="1:4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row>
    <row r="250" spans="1:4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row>
    <row r="251" spans="1:4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row>
    <row r="252" spans="1:4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row>
    <row r="253" spans="1:4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row>
    <row r="254" spans="1:4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row>
    <row r="255" spans="1:4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row>
    <row r="256" spans="1:4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row>
    <row r="257" spans="1:4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row>
    <row r="258" spans="1:4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row>
    <row r="259" spans="1:4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row>
    <row r="260" spans="1:4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row>
    <row r="261" spans="1:4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row>
    <row r="262" spans="1:4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row>
    <row r="263" spans="1:4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row>
    <row r="264" spans="1:4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row>
    <row r="265" spans="1:4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row>
    <row r="266" spans="1:4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row>
    <row r="267" spans="1:4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row>
    <row r="268" spans="1:4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row>
    <row r="269" spans="1:4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row>
    <row r="270" spans="1:4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row>
    <row r="271" spans="1:4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row>
    <row r="272" spans="1:4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row>
    <row r="273" spans="1:4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row>
    <row r="274" spans="1:4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row>
    <row r="275" spans="1:4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row>
    <row r="276" spans="1:4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row>
    <row r="277" spans="1:4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row>
    <row r="278" spans="1:4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row>
    <row r="279" spans="1:4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row>
    <row r="280" spans="1:4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row>
    <row r="281" spans="1:4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row>
    <row r="282" spans="1:4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row>
    <row r="283" spans="1:4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row>
    <row r="284" spans="1:4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row>
    <row r="285" spans="1:4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row>
    <row r="286" spans="1:4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row>
    <row r="287" spans="1:4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row>
    <row r="288" spans="1:4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row>
    <row r="289" spans="1:4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row>
    <row r="290" spans="1:4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row>
    <row r="291" spans="1:4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row>
    <row r="292" spans="1:4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row>
    <row r="293" spans="1:4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row>
    <row r="294" spans="1:4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row>
    <row r="295" spans="1:4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row>
    <row r="296" spans="1:4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row>
    <row r="297" spans="1:4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row>
    <row r="298" spans="1:4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row>
    <row r="299" spans="1:4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row>
    <row r="300" spans="1:4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row>
    <row r="301" spans="1:4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row>
    <row r="302" spans="1:4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row>
    <row r="303" spans="1:4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row>
    <row r="304" spans="1:4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row>
    <row r="305" spans="1:4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row>
    <row r="306" spans="1:4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row>
    <row r="307" spans="1:4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row>
    <row r="308" spans="1:4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row>
    <row r="309" spans="1:4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row>
    <row r="310" spans="1:4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row>
    <row r="311" spans="1:4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row>
    <row r="312" spans="1:4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row>
    <row r="313" spans="1:4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row>
    <row r="314" spans="1:4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row>
    <row r="315" spans="1:4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row>
    <row r="316" spans="1:4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row>
    <row r="317" spans="1:4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row>
    <row r="318" spans="1:4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row>
    <row r="319" spans="1:4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row>
    <row r="320" spans="1:4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row>
    <row r="321" spans="1:4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row>
    <row r="322" spans="1:4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row>
    <row r="323" spans="1:4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row>
    <row r="324" spans="1:4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row>
    <row r="325" spans="1:4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row>
    <row r="326" spans="1:4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row>
    <row r="327" spans="1:4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row>
    <row r="328" spans="1:4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row>
    <row r="329" spans="1:4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row>
    <row r="330" spans="1:4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row>
    <row r="331" spans="1:4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row>
    <row r="332" spans="1:4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row>
    <row r="333" spans="1:4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row>
    <row r="334" spans="1:4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row>
    <row r="335" spans="1:4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row>
    <row r="336" spans="1:4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row>
    <row r="337" spans="1:4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row>
    <row r="338" spans="1:4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row>
    <row r="339" spans="1:4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row>
    <row r="340" spans="1:4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row>
    <row r="341" spans="1:4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row>
    <row r="342" spans="1:4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row>
    <row r="343" spans="1:4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row>
    <row r="344" spans="1:4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row>
    <row r="345" spans="1:4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row>
  </sheetData>
  <mergeCells count="8">
    <mergeCell ref="E3:E4"/>
    <mergeCell ref="F3:F4"/>
    <mergeCell ref="A3:A13"/>
    <mergeCell ref="B5:B8"/>
    <mergeCell ref="A14:A19"/>
    <mergeCell ref="B3:B4"/>
    <mergeCell ref="C3:C4"/>
    <mergeCell ref="D3:D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35CE9-5046-45CA-A37E-0AE6E6677DFF}">
  <sheetPr>
    <pageSetUpPr autoPageBreaks="0"/>
  </sheetPr>
  <dimension ref="A1:M26"/>
  <sheetViews>
    <sheetView zoomScale="80" zoomScaleNormal="80" workbookViewId="0">
      <pane ySplit="2" topLeftCell="A3" activePane="bottomLeft" state="frozen"/>
      <selection activeCell="I170" sqref="I170"/>
      <selection pane="bottomLeft" activeCell="C25" sqref="C25"/>
    </sheetView>
  </sheetViews>
  <sheetFormatPr defaultColWidth="8.85546875" defaultRowHeight="15" x14ac:dyDescent="0.25"/>
  <cols>
    <col min="1" max="1" width="20.7109375" style="64" customWidth="1"/>
    <col min="2" max="2" width="21.7109375" style="5" customWidth="1"/>
    <col min="3" max="3" width="28.7109375" style="8" customWidth="1"/>
    <col min="4" max="4" width="38.7109375" style="57" customWidth="1"/>
    <col min="5" max="5" width="12.7109375" style="6" customWidth="1"/>
    <col min="6" max="6" width="20.7109375" style="61" customWidth="1"/>
    <col min="7" max="7" width="45.7109375" style="50" customWidth="1"/>
    <col min="8" max="8" width="45.7109375" style="67" customWidth="1"/>
    <col min="9" max="12" width="45.7109375" style="6" customWidth="1"/>
    <col min="13" max="13" width="51.7109375" style="6" customWidth="1"/>
    <col min="14" max="16384" width="8.85546875" style="6"/>
  </cols>
  <sheetData>
    <row r="1" spans="1:13" ht="27.95" customHeight="1" x14ac:dyDescent="0.4">
      <c r="A1" s="280" t="s">
        <v>143</v>
      </c>
      <c r="B1" s="281"/>
      <c r="C1" s="282"/>
      <c r="D1" s="334"/>
      <c r="E1" s="333"/>
      <c r="F1" s="283"/>
      <c r="G1" s="284"/>
      <c r="H1" s="285"/>
    </row>
    <row r="2" spans="1:13" s="265" customFormat="1" ht="62.1" customHeight="1" x14ac:dyDescent="0.25">
      <c r="A2" s="255" t="s">
        <v>0</v>
      </c>
      <c r="B2" s="255" t="s">
        <v>1</v>
      </c>
      <c r="C2" s="267" t="s">
        <v>63</v>
      </c>
      <c r="D2" s="268" t="s">
        <v>2</v>
      </c>
      <c r="E2" s="267" t="s">
        <v>59</v>
      </c>
      <c r="F2" s="267" t="s">
        <v>142</v>
      </c>
      <c r="G2" s="255" t="s">
        <v>180</v>
      </c>
      <c r="H2" s="267" t="s">
        <v>175</v>
      </c>
      <c r="I2" s="267" t="s">
        <v>176</v>
      </c>
      <c r="J2" s="267" t="s">
        <v>177</v>
      </c>
      <c r="K2" s="267" t="s">
        <v>178</v>
      </c>
      <c r="L2" s="267" t="s">
        <v>179</v>
      </c>
      <c r="M2" s="286"/>
    </row>
    <row r="3" spans="1:13" ht="100.15" customHeight="1" x14ac:dyDescent="0.25">
      <c r="A3" s="412" t="s">
        <v>70</v>
      </c>
      <c r="B3" s="413" t="s">
        <v>53</v>
      </c>
      <c r="C3" s="407" t="s">
        <v>62</v>
      </c>
      <c r="D3" s="385" t="s">
        <v>60</v>
      </c>
      <c r="E3" s="348">
        <v>1</v>
      </c>
      <c r="F3" s="401">
        <v>340405</v>
      </c>
      <c r="G3" s="299" t="s">
        <v>336</v>
      </c>
      <c r="H3" s="131" t="s">
        <v>337</v>
      </c>
      <c r="I3" s="289" t="s">
        <v>6</v>
      </c>
      <c r="J3" s="290" t="s">
        <v>6</v>
      </c>
      <c r="K3" s="293" t="s">
        <v>162</v>
      </c>
      <c r="L3" s="131" t="s">
        <v>158</v>
      </c>
    </row>
    <row r="4" spans="1:13" ht="100.15" customHeight="1" x14ac:dyDescent="0.25">
      <c r="A4" s="412"/>
      <c r="B4" s="413"/>
      <c r="C4" s="408"/>
      <c r="D4" s="387"/>
      <c r="E4" s="350"/>
      <c r="F4" s="402"/>
      <c r="G4" s="131" t="s">
        <v>342</v>
      </c>
      <c r="H4" s="299" t="s">
        <v>338</v>
      </c>
      <c r="I4" s="92" t="s">
        <v>6</v>
      </c>
      <c r="J4" s="294" t="s">
        <v>6</v>
      </c>
      <c r="K4" s="91" t="s">
        <v>159</v>
      </c>
      <c r="L4" s="294" t="s">
        <v>6</v>
      </c>
    </row>
    <row r="5" spans="1:13" ht="100.15" customHeight="1" x14ac:dyDescent="0.25">
      <c r="A5" s="412"/>
      <c r="B5" s="413"/>
      <c r="C5" s="409" t="s">
        <v>64</v>
      </c>
      <c r="D5" s="345" t="s">
        <v>196</v>
      </c>
      <c r="E5" s="348">
        <v>0</v>
      </c>
      <c r="F5" s="362">
        <v>0</v>
      </c>
      <c r="G5" s="301" t="s">
        <v>343</v>
      </c>
      <c r="H5" s="301" t="s">
        <v>222</v>
      </c>
      <c r="I5" s="302" t="s">
        <v>6</v>
      </c>
      <c r="J5" s="291" t="s">
        <v>6</v>
      </c>
      <c r="K5" s="302" t="s">
        <v>6</v>
      </c>
      <c r="L5" s="291" t="s">
        <v>6</v>
      </c>
    </row>
    <row r="6" spans="1:13" ht="100.15" customHeight="1" x14ac:dyDescent="0.25">
      <c r="A6" s="412"/>
      <c r="B6" s="413"/>
      <c r="C6" s="408"/>
      <c r="D6" s="347"/>
      <c r="E6" s="350"/>
      <c r="F6" s="363"/>
      <c r="G6" s="131" t="s">
        <v>347</v>
      </c>
      <c r="H6" s="131" t="s">
        <v>348</v>
      </c>
      <c r="I6" s="289" t="s">
        <v>6</v>
      </c>
      <c r="J6" s="290" t="s">
        <v>6</v>
      </c>
      <c r="K6" s="293" t="s">
        <v>163</v>
      </c>
      <c r="L6" s="290" t="s">
        <v>6</v>
      </c>
    </row>
    <row r="7" spans="1:13" ht="100.15" customHeight="1" x14ac:dyDescent="0.25">
      <c r="A7" s="412"/>
      <c r="B7" s="413"/>
      <c r="C7" s="409" t="s">
        <v>65</v>
      </c>
      <c r="D7" s="404" t="s">
        <v>166</v>
      </c>
      <c r="E7" s="348">
        <v>1</v>
      </c>
      <c r="F7" s="401">
        <v>5806</v>
      </c>
      <c r="G7" s="300" t="s">
        <v>352</v>
      </c>
      <c r="H7" s="300" t="s">
        <v>223</v>
      </c>
      <c r="I7" s="92" t="s">
        <v>6</v>
      </c>
      <c r="J7" s="294" t="s">
        <v>6</v>
      </c>
      <c r="K7" s="295" t="s">
        <v>160</v>
      </c>
      <c r="L7" s="294" t="s">
        <v>6</v>
      </c>
    </row>
    <row r="8" spans="1:13" ht="100.15" customHeight="1" x14ac:dyDescent="0.25">
      <c r="A8" s="412"/>
      <c r="B8" s="413"/>
      <c r="C8" s="407"/>
      <c r="D8" s="405"/>
      <c r="E8" s="349"/>
      <c r="F8" s="403"/>
      <c r="G8" s="131" t="s">
        <v>356</v>
      </c>
      <c r="H8" s="131" t="s">
        <v>224</v>
      </c>
      <c r="I8" s="289" t="s">
        <v>6</v>
      </c>
      <c r="J8" s="290" t="s">
        <v>6</v>
      </c>
      <c r="K8" s="296" t="s">
        <v>161</v>
      </c>
      <c r="L8" s="290" t="s">
        <v>6</v>
      </c>
    </row>
    <row r="9" spans="1:13" ht="100.15" customHeight="1" x14ac:dyDescent="0.25">
      <c r="A9" s="412"/>
      <c r="B9" s="413"/>
      <c r="C9" s="407"/>
      <c r="D9" s="405"/>
      <c r="E9" s="349"/>
      <c r="F9" s="403"/>
      <c r="G9" s="299" t="s">
        <v>358</v>
      </c>
      <c r="H9" s="131" t="s">
        <v>225</v>
      </c>
      <c r="I9" s="289" t="s">
        <v>6</v>
      </c>
      <c r="J9" s="290" t="s">
        <v>6</v>
      </c>
      <c r="K9" s="337" t="s">
        <v>164</v>
      </c>
      <c r="L9" s="291" t="s">
        <v>6</v>
      </c>
    </row>
    <row r="10" spans="1:13" ht="100.15" customHeight="1" x14ac:dyDescent="0.25">
      <c r="A10" s="412"/>
      <c r="B10" s="413"/>
      <c r="C10" s="408"/>
      <c r="D10" s="406"/>
      <c r="E10" s="350"/>
      <c r="F10" s="402"/>
      <c r="G10" s="131" t="s">
        <v>361</v>
      </c>
      <c r="H10" s="299" t="s">
        <v>226</v>
      </c>
      <c r="I10" s="298" t="s">
        <v>6</v>
      </c>
      <c r="J10" s="297" t="s">
        <v>6</v>
      </c>
      <c r="K10" s="303" t="s">
        <v>6</v>
      </c>
      <c r="L10" s="290" t="s">
        <v>6</v>
      </c>
    </row>
    <row r="11" spans="1:13" ht="100.15" customHeight="1" x14ac:dyDescent="0.25">
      <c r="A11" s="412"/>
      <c r="B11" s="413"/>
      <c r="C11" s="13" t="s">
        <v>66</v>
      </c>
      <c r="D11" s="399" t="s">
        <v>422</v>
      </c>
      <c r="E11" s="348">
        <v>2</v>
      </c>
      <c r="F11" s="401">
        <v>10633</v>
      </c>
      <c r="G11" s="335" t="s">
        <v>364</v>
      </c>
      <c r="H11" s="300" t="s">
        <v>227</v>
      </c>
      <c r="I11" s="291" t="s">
        <v>6</v>
      </c>
      <c r="J11" s="292" t="s">
        <v>6</v>
      </c>
      <c r="K11" s="92" t="s">
        <v>6</v>
      </c>
      <c r="L11" s="297" t="s">
        <v>6</v>
      </c>
    </row>
    <row r="12" spans="1:13" ht="100.15" customHeight="1" x14ac:dyDescent="0.25">
      <c r="A12" s="412"/>
      <c r="B12" s="413"/>
      <c r="D12" s="400"/>
      <c r="E12" s="350"/>
      <c r="F12" s="402"/>
      <c r="G12" s="336" t="s">
        <v>366</v>
      </c>
      <c r="H12" s="131" t="s">
        <v>367</v>
      </c>
      <c r="I12" s="290" t="s">
        <v>6</v>
      </c>
      <c r="J12" s="279" t="s">
        <v>6</v>
      </c>
      <c r="K12" s="293" t="s">
        <v>165</v>
      </c>
      <c r="L12" s="291" t="s">
        <v>6</v>
      </c>
    </row>
    <row r="13" spans="1:13" ht="100.15" customHeight="1" x14ac:dyDescent="0.25">
      <c r="A13" s="412"/>
      <c r="B13" s="414"/>
      <c r="C13" s="21" t="s">
        <v>67</v>
      </c>
      <c r="D13" s="55" t="s">
        <v>393</v>
      </c>
      <c r="E13" s="224">
        <v>0</v>
      </c>
      <c r="F13" s="164">
        <v>0</v>
      </c>
      <c r="G13" s="17" t="s">
        <v>6</v>
      </c>
      <c r="H13" s="305" t="s">
        <v>6</v>
      </c>
      <c r="I13" s="294" t="s">
        <v>6</v>
      </c>
      <c r="J13" s="92" t="s">
        <v>6</v>
      </c>
      <c r="K13" s="303" t="s">
        <v>6</v>
      </c>
      <c r="L13" s="290" t="s">
        <v>6</v>
      </c>
    </row>
    <row r="14" spans="1:13" ht="100.15" customHeight="1" x14ac:dyDescent="0.25">
      <c r="A14" s="410" t="s">
        <v>71</v>
      </c>
      <c r="B14" s="409" t="s">
        <v>54</v>
      </c>
      <c r="C14" s="19" t="s">
        <v>128</v>
      </c>
      <c r="D14" s="153" t="s">
        <v>166</v>
      </c>
      <c r="E14" s="224">
        <v>1</v>
      </c>
      <c r="F14" s="258">
        <v>1575</v>
      </c>
      <c r="G14" s="336" t="s">
        <v>405</v>
      </c>
      <c r="H14" s="306" t="s">
        <v>229</v>
      </c>
      <c r="I14" s="290" t="s">
        <v>6</v>
      </c>
      <c r="J14" s="290" t="s">
        <v>6</v>
      </c>
      <c r="K14" s="290" t="s">
        <v>6</v>
      </c>
      <c r="L14" s="297" t="s">
        <v>6</v>
      </c>
    </row>
    <row r="15" spans="1:13" ht="100.15" customHeight="1" x14ac:dyDescent="0.25">
      <c r="A15" s="412"/>
      <c r="B15" s="407"/>
      <c r="C15" s="19" t="s">
        <v>129</v>
      </c>
      <c r="D15" s="153" t="s">
        <v>166</v>
      </c>
      <c r="E15" s="40">
        <v>0</v>
      </c>
      <c r="F15" s="258">
        <v>0</v>
      </c>
      <c r="G15" s="336" t="s">
        <v>370</v>
      </c>
      <c r="H15" s="138" t="s">
        <v>228</v>
      </c>
      <c r="I15" s="288" t="s">
        <v>6</v>
      </c>
      <c r="J15" s="92" t="s">
        <v>6</v>
      </c>
      <c r="K15" s="291" t="s">
        <v>6</v>
      </c>
      <c r="L15" s="292" t="s">
        <v>6</v>
      </c>
    </row>
    <row r="16" spans="1:13" ht="100.15" customHeight="1" x14ac:dyDescent="0.25">
      <c r="A16" s="411"/>
      <c r="B16" s="408"/>
      <c r="C16" s="19" t="s">
        <v>130</v>
      </c>
      <c r="D16" s="153" t="s">
        <v>166</v>
      </c>
      <c r="E16" s="40">
        <v>0</v>
      </c>
      <c r="F16" s="258">
        <v>0</v>
      </c>
      <c r="G16" s="336" t="s">
        <v>372</v>
      </c>
      <c r="H16" s="287" t="s">
        <v>423</v>
      </c>
      <c r="I16" s="290" t="s">
        <v>6</v>
      </c>
      <c r="J16" s="289" t="s">
        <v>6</v>
      </c>
      <c r="K16" s="290" t="s">
        <v>6</v>
      </c>
      <c r="L16" s="279" t="s">
        <v>6</v>
      </c>
    </row>
    <row r="17" spans="1:12" ht="100.15" customHeight="1" x14ac:dyDescent="0.25">
      <c r="A17" s="410" t="s">
        <v>72</v>
      </c>
      <c r="B17" s="25" t="s">
        <v>55</v>
      </c>
      <c r="C17" s="5" t="s">
        <v>5</v>
      </c>
      <c r="D17" s="307" t="s">
        <v>166</v>
      </c>
      <c r="E17" s="113">
        <v>0</v>
      </c>
      <c r="F17" s="258">
        <v>0</v>
      </c>
      <c r="G17" s="338" t="s">
        <v>374</v>
      </c>
      <c r="H17" s="138" t="s">
        <v>375</v>
      </c>
      <c r="I17" s="290" t="s">
        <v>6</v>
      </c>
      <c r="J17" s="289" t="s">
        <v>6</v>
      </c>
      <c r="K17" s="290" t="s">
        <v>6</v>
      </c>
      <c r="L17" s="279" t="s">
        <v>6</v>
      </c>
    </row>
    <row r="18" spans="1:12" ht="267.75" customHeight="1" x14ac:dyDescent="0.25">
      <c r="A18" s="411"/>
      <c r="B18" s="21" t="s">
        <v>56</v>
      </c>
      <c r="C18" s="19" t="s">
        <v>104</v>
      </c>
      <c r="D18" s="53" t="s">
        <v>197</v>
      </c>
      <c r="E18" s="223">
        <v>3</v>
      </c>
      <c r="F18" s="259">
        <v>13331</v>
      </c>
      <c r="G18" s="301" t="s">
        <v>432</v>
      </c>
      <c r="H18" s="138" t="s">
        <v>433</v>
      </c>
      <c r="I18" s="288" t="s">
        <v>6</v>
      </c>
      <c r="J18" s="291" t="s">
        <v>6</v>
      </c>
      <c r="K18" s="288" t="s">
        <v>6</v>
      </c>
      <c r="L18" s="290" t="s">
        <v>6</v>
      </c>
    </row>
    <row r="19" spans="1:12" ht="100.15" customHeight="1" x14ac:dyDescent="0.25">
      <c r="A19" s="173" t="s">
        <v>74</v>
      </c>
      <c r="B19" s="21" t="s">
        <v>14</v>
      </c>
      <c r="C19" s="21" t="s">
        <v>6</v>
      </c>
      <c r="D19" s="55" t="s">
        <v>410</v>
      </c>
      <c r="E19" s="224">
        <v>0</v>
      </c>
      <c r="F19" s="258">
        <v>0</v>
      </c>
      <c r="G19" s="21" t="s">
        <v>6</v>
      </c>
      <c r="H19" s="304" t="s">
        <v>6</v>
      </c>
      <c r="I19" s="279" t="s">
        <v>6</v>
      </c>
      <c r="J19" s="290" t="s">
        <v>6</v>
      </c>
      <c r="K19" s="279" t="s">
        <v>6</v>
      </c>
      <c r="L19" s="279" t="s">
        <v>6</v>
      </c>
    </row>
    <row r="20" spans="1:12" ht="15.75" x14ac:dyDescent="0.25">
      <c r="A20" s="275" t="s">
        <v>419</v>
      </c>
      <c r="B20" s="276"/>
      <c r="C20" s="276"/>
      <c r="D20" s="276"/>
      <c r="E20" s="313">
        <f>SUM(E3:E19)</f>
        <v>8</v>
      </c>
      <c r="F20" s="310">
        <f>SUM(F3:F19)</f>
        <v>371750</v>
      </c>
      <c r="G20" s="4"/>
    </row>
    <row r="21" spans="1:12" x14ac:dyDescent="0.25">
      <c r="A21" s="260"/>
      <c r="B21" s="261"/>
      <c r="C21" s="261"/>
      <c r="D21" s="261"/>
      <c r="E21" s="262"/>
      <c r="F21" s="263"/>
      <c r="G21" s="4"/>
    </row>
    <row r="22" spans="1:12" x14ac:dyDescent="0.25">
      <c r="A22" s="62"/>
      <c r="C22" s="4"/>
      <c r="D22" s="4"/>
      <c r="G22" s="4"/>
    </row>
    <row r="23" spans="1:12" x14ac:dyDescent="0.25">
      <c r="A23" s="62"/>
      <c r="C23" s="57"/>
      <c r="D23" s="4"/>
      <c r="G23" s="4"/>
    </row>
    <row r="24" spans="1:12" x14ac:dyDescent="0.25">
      <c r="A24" s="63"/>
      <c r="C24" s="57"/>
    </row>
    <row r="25" spans="1:12" x14ac:dyDescent="0.25">
      <c r="A25" s="63"/>
      <c r="G25" s="4"/>
    </row>
    <row r="26" spans="1:12" x14ac:dyDescent="0.25">
      <c r="A26" s="63"/>
      <c r="G26" s="4"/>
    </row>
  </sheetData>
  <mergeCells count="20">
    <mergeCell ref="A17:A18"/>
    <mergeCell ref="B14:B16"/>
    <mergeCell ref="A14:A16"/>
    <mergeCell ref="B3:B13"/>
    <mergeCell ref="A3:A13"/>
    <mergeCell ref="C3:C4"/>
    <mergeCell ref="C5:C6"/>
    <mergeCell ref="C7:C10"/>
    <mergeCell ref="D3:D4"/>
    <mergeCell ref="D5:D6"/>
    <mergeCell ref="D11:D12"/>
    <mergeCell ref="E3:E4"/>
    <mergeCell ref="F3:F4"/>
    <mergeCell ref="E5:E6"/>
    <mergeCell ref="F5:F6"/>
    <mergeCell ref="E7:E10"/>
    <mergeCell ref="F7:F10"/>
    <mergeCell ref="D7:D10"/>
    <mergeCell ref="E11:E12"/>
    <mergeCell ref="F11:F1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48C3D-2B3F-4D1A-A64E-104E0F5CC3E3}">
  <sheetPr>
    <pageSetUpPr autoPageBreaks="0"/>
  </sheetPr>
  <dimension ref="A1:M22"/>
  <sheetViews>
    <sheetView zoomScale="80" zoomScaleNormal="80" workbookViewId="0">
      <pane ySplit="2" topLeftCell="A3" activePane="bottomLeft" state="frozen"/>
      <selection activeCell="I170" sqref="I170"/>
      <selection pane="bottomLeft" activeCell="H7" sqref="H7"/>
    </sheetView>
  </sheetViews>
  <sheetFormatPr defaultColWidth="8.85546875" defaultRowHeight="15" x14ac:dyDescent="0.25"/>
  <cols>
    <col min="1" max="1" width="20.7109375" style="85" customWidth="1"/>
    <col min="2" max="2" width="21.7109375" style="5" customWidth="1"/>
    <col min="3" max="3" width="28.7109375" style="92" customWidth="1"/>
    <col min="4" max="4" width="38.7109375" style="92" customWidth="1"/>
    <col min="5" max="5" width="12.7109375" style="93" customWidth="1"/>
    <col min="6" max="6" width="20.7109375" style="93" customWidth="1"/>
    <col min="7" max="8" width="45.7109375" style="91" customWidth="1"/>
    <col min="9" max="12" width="45.7109375" style="72" customWidth="1"/>
    <col min="13" max="13" width="46.85546875" style="72" customWidth="1"/>
    <col min="14" max="16384" width="8.85546875" style="72"/>
  </cols>
  <sheetData>
    <row r="1" spans="1:13" ht="27.95" customHeight="1" x14ac:dyDescent="0.4">
      <c r="A1" s="274" t="s">
        <v>117</v>
      </c>
      <c r="B1" s="11"/>
      <c r="C1" s="35"/>
      <c r="D1" s="127"/>
      <c r="E1" s="52"/>
      <c r="F1" s="60"/>
      <c r="G1" s="328"/>
      <c r="H1" s="328"/>
    </row>
    <row r="2" spans="1:13" s="273" customFormat="1" ht="62.1" customHeight="1" x14ac:dyDescent="0.25">
      <c r="A2" s="255" t="s">
        <v>0</v>
      </c>
      <c r="B2" s="255" t="s">
        <v>1</v>
      </c>
      <c r="C2" s="267" t="s">
        <v>63</v>
      </c>
      <c r="D2" s="268" t="s">
        <v>2</v>
      </c>
      <c r="E2" s="267" t="s">
        <v>59</v>
      </c>
      <c r="F2" s="267" t="s">
        <v>142</v>
      </c>
      <c r="G2" s="255" t="s">
        <v>174</v>
      </c>
      <c r="H2" s="267" t="s">
        <v>175</v>
      </c>
      <c r="I2" s="267" t="s">
        <v>176</v>
      </c>
      <c r="J2" s="267" t="s">
        <v>177</v>
      </c>
      <c r="K2" s="267" t="s">
        <v>178</v>
      </c>
      <c r="L2" s="267" t="s">
        <v>179</v>
      </c>
      <c r="M2" s="272"/>
    </row>
    <row r="3" spans="1:13" ht="100.15" customHeight="1" x14ac:dyDescent="0.25">
      <c r="A3" s="421" t="s">
        <v>75</v>
      </c>
      <c r="B3" s="94" t="s">
        <v>36</v>
      </c>
      <c r="C3" s="94" t="s">
        <v>5</v>
      </c>
      <c r="D3" s="98" t="s">
        <v>166</v>
      </c>
      <c r="E3" s="96">
        <v>1</v>
      </c>
      <c r="F3" s="161">
        <v>1256</v>
      </c>
      <c r="G3" s="95" t="s">
        <v>314</v>
      </c>
      <c r="H3" s="95" t="s">
        <v>234</v>
      </c>
      <c r="I3" s="231" t="s">
        <v>6</v>
      </c>
      <c r="J3" s="231" t="s">
        <v>6</v>
      </c>
      <c r="K3" s="231" t="s">
        <v>6</v>
      </c>
      <c r="L3" s="231" t="s">
        <v>6</v>
      </c>
    </row>
    <row r="4" spans="1:13" ht="100.15" customHeight="1" x14ac:dyDescent="0.25">
      <c r="A4" s="421"/>
      <c r="B4" s="152" t="s">
        <v>37</v>
      </c>
      <c r="C4" s="152" t="s">
        <v>5</v>
      </c>
      <c r="D4" s="151" t="s">
        <v>167</v>
      </c>
      <c r="E4" s="228">
        <v>7</v>
      </c>
      <c r="F4" s="229">
        <v>156916</v>
      </c>
      <c r="G4" s="95" t="s">
        <v>230</v>
      </c>
      <c r="H4" s="329" t="s">
        <v>430</v>
      </c>
      <c r="I4" s="231" t="s">
        <v>6</v>
      </c>
      <c r="J4" s="231" t="s">
        <v>6</v>
      </c>
      <c r="K4" s="231" t="s">
        <v>6</v>
      </c>
      <c r="L4" s="231" t="s">
        <v>6</v>
      </c>
    </row>
    <row r="5" spans="1:13" ht="100.15" customHeight="1" x14ac:dyDescent="0.25">
      <c r="A5" s="429" t="s">
        <v>76</v>
      </c>
      <c r="B5" s="423" t="s">
        <v>38</v>
      </c>
      <c r="C5" s="423" t="s">
        <v>39</v>
      </c>
      <c r="D5" s="98" t="s">
        <v>167</v>
      </c>
      <c r="E5" s="417">
        <v>11</v>
      </c>
      <c r="F5" s="419">
        <v>61816</v>
      </c>
      <c r="G5" s="95" t="s">
        <v>318</v>
      </c>
      <c r="H5" s="95" t="s">
        <v>235</v>
      </c>
      <c r="I5" s="231" t="s">
        <v>6</v>
      </c>
      <c r="J5" s="231" t="s">
        <v>6</v>
      </c>
      <c r="K5" s="97" t="s">
        <v>319</v>
      </c>
      <c r="L5" s="231" t="s">
        <v>6</v>
      </c>
      <c r="M5" s="91"/>
    </row>
    <row r="6" spans="1:13" ht="100.15" customHeight="1" x14ac:dyDescent="0.25">
      <c r="A6" s="430"/>
      <c r="B6" s="423"/>
      <c r="C6" s="423"/>
      <c r="D6" s="98" t="s">
        <v>166</v>
      </c>
      <c r="E6" s="427"/>
      <c r="F6" s="428"/>
      <c r="G6" s="95" t="s">
        <v>237</v>
      </c>
      <c r="H6" s="95" t="s">
        <v>236</v>
      </c>
      <c r="I6" s="231" t="s">
        <v>6</v>
      </c>
      <c r="J6" s="231" t="s">
        <v>6</v>
      </c>
      <c r="K6" s="95" t="s">
        <v>429</v>
      </c>
      <c r="L6" s="231" t="s">
        <v>6</v>
      </c>
      <c r="M6" s="84"/>
    </row>
    <row r="7" spans="1:13" ht="100.15" customHeight="1" x14ac:dyDescent="0.25">
      <c r="A7" s="430"/>
      <c r="B7" s="423"/>
      <c r="C7" s="423"/>
      <c r="D7" s="98" t="s">
        <v>166</v>
      </c>
      <c r="E7" s="418"/>
      <c r="F7" s="420"/>
      <c r="G7" s="95" t="s">
        <v>238</v>
      </c>
      <c r="H7" s="95" t="s">
        <v>239</v>
      </c>
      <c r="I7" s="231" t="s">
        <v>6</v>
      </c>
      <c r="J7" s="231" t="s">
        <v>6</v>
      </c>
      <c r="K7" s="231" t="s">
        <v>6</v>
      </c>
      <c r="L7" s="231" t="s">
        <v>6</v>
      </c>
    </row>
    <row r="8" spans="1:13" ht="100.15" customHeight="1" x14ac:dyDescent="0.25">
      <c r="A8" s="430"/>
      <c r="B8" s="159" t="s">
        <v>40</v>
      </c>
      <c r="C8" s="159" t="s">
        <v>5</v>
      </c>
      <c r="D8" s="432" t="s">
        <v>168</v>
      </c>
      <c r="E8" s="417">
        <v>1</v>
      </c>
      <c r="F8" s="419">
        <v>1000000</v>
      </c>
      <c r="G8" s="95" t="s">
        <v>404</v>
      </c>
      <c r="H8" s="95" t="s">
        <v>236</v>
      </c>
      <c r="I8" s="231" t="s">
        <v>6</v>
      </c>
      <c r="J8" s="231" t="s">
        <v>6</v>
      </c>
      <c r="K8" s="99" t="s">
        <v>429</v>
      </c>
      <c r="L8" s="231" t="s">
        <v>6</v>
      </c>
    </row>
    <row r="9" spans="1:13" ht="100.15" customHeight="1" x14ac:dyDescent="0.25">
      <c r="A9" s="431"/>
      <c r="B9" s="160"/>
      <c r="C9" s="160"/>
      <c r="D9" s="433"/>
      <c r="E9" s="418"/>
      <c r="F9" s="420"/>
      <c r="G9" s="95" t="s">
        <v>332</v>
      </c>
      <c r="H9" s="95" t="s">
        <v>6</v>
      </c>
      <c r="I9" s="231" t="s">
        <v>6</v>
      </c>
      <c r="J9" s="231" t="s">
        <v>6</v>
      </c>
      <c r="K9" s="99" t="s">
        <v>6</v>
      </c>
      <c r="L9" s="231" t="s">
        <v>6</v>
      </c>
    </row>
    <row r="10" spans="1:13" ht="100.15" customHeight="1" x14ac:dyDescent="0.25">
      <c r="A10" s="230" t="s">
        <v>77</v>
      </c>
      <c r="B10" s="94" t="s">
        <v>41</v>
      </c>
      <c r="C10" s="94" t="s">
        <v>42</v>
      </c>
      <c r="D10" s="324" t="s">
        <v>169</v>
      </c>
      <c r="E10" s="96">
        <v>1</v>
      </c>
      <c r="F10" s="330">
        <v>79347</v>
      </c>
      <c r="G10" s="95" t="s">
        <v>327</v>
      </c>
      <c r="H10" s="95" t="s">
        <v>240</v>
      </c>
      <c r="I10" s="231" t="s">
        <v>6</v>
      </c>
      <c r="J10" s="231" t="s">
        <v>6</v>
      </c>
      <c r="K10" s="100" t="s">
        <v>326</v>
      </c>
      <c r="L10" s="231" t="s">
        <v>6</v>
      </c>
      <c r="M10" s="91"/>
    </row>
    <row r="11" spans="1:13" ht="100.15" customHeight="1" x14ac:dyDescent="0.25">
      <c r="A11" s="424" t="s">
        <v>78</v>
      </c>
      <c r="B11" s="94" t="s">
        <v>43</v>
      </c>
      <c r="C11" s="94" t="s">
        <v>39</v>
      </c>
      <c r="D11" s="325" t="s">
        <v>201</v>
      </c>
      <c r="E11" s="96">
        <v>3</v>
      </c>
      <c r="F11" s="161">
        <v>4465</v>
      </c>
      <c r="G11" s="231" t="s">
        <v>6</v>
      </c>
      <c r="H11" s="231" t="s">
        <v>6</v>
      </c>
      <c r="I11" s="231" t="s">
        <v>6</v>
      </c>
      <c r="J11" s="231" t="s">
        <v>6</v>
      </c>
      <c r="K11" s="231" t="s">
        <v>6</v>
      </c>
      <c r="L11" s="231" t="s">
        <v>6</v>
      </c>
    </row>
    <row r="12" spans="1:13" ht="135" x14ac:dyDescent="0.25">
      <c r="A12" s="424"/>
      <c r="B12" s="231" t="s">
        <v>79</v>
      </c>
      <c r="C12" s="94" t="s">
        <v>58</v>
      </c>
      <c r="D12" s="326" t="s">
        <v>203</v>
      </c>
      <c r="E12" s="96">
        <v>0</v>
      </c>
      <c r="F12" s="161">
        <v>0</v>
      </c>
      <c r="G12" s="231" t="s">
        <v>6</v>
      </c>
      <c r="H12" s="231" t="s">
        <v>6</v>
      </c>
      <c r="I12" s="231" t="s">
        <v>6</v>
      </c>
      <c r="J12" s="231" t="s">
        <v>6</v>
      </c>
      <c r="K12" s="231" t="s">
        <v>6</v>
      </c>
      <c r="L12" s="231" t="s">
        <v>6</v>
      </c>
    </row>
    <row r="13" spans="1:13" ht="100.15" customHeight="1" x14ac:dyDescent="0.25">
      <c r="A13" s="421" t="s">
        <v>81</v>
      </c>
      <c r="B13" s="417" t="s">
        <v>44</v>
      </c>
      <c r="C13" s="425" t="s">
        <v>45</v>
      </c>
      <c r="D13" s="415" t="s">
        <v>166</v>
      </c>
      <c r="E13" s="417">
        <v>6</v>
      </c>
      <c r="F13" s="419">
        <v>5302</v>
      </c>
      <c r="G13" s="95" t="s">
        <v>332</v>
      </c>
      <c r="H13" s="115" t="s">
        <v>6</v>
      </c>
      <c r="I13" s="231" t="s">
        <v>6</v>
      </c>
      <c r="J13" s="231" t="s">
        <v>6</v>
      </c>
      <c r="K13" s="231" t="s">
        <v>6</v>
      </c>
      <c r="L13" s="231" t="s">
        <v>6</v>
      </c>
    </row>
    <row r="14" spans="1:13" ht="100.15" customHeight="1" x14ac:dyDescent="0.25">
      <c r="A14" s="421"/>
      <c r="B14" s="418"/>
      <c r="C14" s="426"/>
      <c r="D14" s="416"/>
      <c r="E14" s="418"/>
      <c r="F14" s="420"/>
      <c r="G14" s="95" t="s">
        <v>330</v>
      </c>
      <c r="H14" s="230" t="s">
        <v>242</v>
      </c>
      <c r="I14" s="231" t="s">
        <v>6</v>
      </c>
      <c r="J14" s="231" t="s">
        <v>6</v>
      </c>
      <c r="K14" s="231" t="s">
        <v>6</v>
      </c>
      <c r="L14" s="231" t="s">
        <v>6</v>
      </c>
    </row>
    <row r="15" spans="1:13" ht="100.15" customHeight="1" x14ac:dyDescent="0.25">
      <c r="A15" s="421"/>
      <c r="B15" s="94" t="s">
        <v>46</v>
      </c>
      <c r="C15" s="94" t="s">
        <v>47</v>
      </c>
      <c r="D15" s="98" t="s">
        <v>166</v>
      </c>
      <c r="E15" s="162">
        <v>1</v>
      </c>
      <c r="F15" s="163">
        <v>7877</v>
      </c>
      <c r="G15" s="95" t="s">
        <v>241</v>
      </c>
      <c r="H15" s="231" t="s">
        <v>6</v>
      </c>
      <c r="I15" s="231" t="s">
        <v>6</v>
      </c>
      <c r="J15" s="231" t="s">
        <v>6</v>
      </c>
      <c r="K15" s="231" t="s">
        <v>6</v>
      </c>
      <c r="L15" s="231" t="s">
        <v>6</v>
      </c>
    </row>
    <row r="16" spans="1:13" ht="100.15" customHeight="1" x14ac:dyDescent="0.25">
      <c r="A16" s="421"/>
      <c r="B16" s="94" t="s">
        <v>48</v>
      </c>
      <c r="C16" s="94" t="s">
        <v>5</v>
      </c>
      <c r="D16" s="98" t="s">
        <v>167</v>
      </c>
      <c r="E16" s="162">
        <v>1</v>
      </c>
      <c r="F16" s="163">
        <v>1060000</v>
      </c>
      <c r="G16" s="95" t="s">
        <v>241</v>
      </c>
      <c r="H16" s="231" t="s">
        <v>6</v>
      </c>
      <c r="I16" s="231" t="s">
        <v>6</v>
      </c>
      <c r="J16" s="231" t="s">
        <v>6</v>
      </c>
      <c r="K16" s="231" t="s">
        <v>6</v>
      </c>
      <c r="L16" s="231" t="s">
        <v>6</v>
      </c>
    </row>
    <row r="17" spans="1:12" ht="100.15" customHeight="1" x14ac:dyDescent="0.25">
      <c r="A17" s="421"/>
      <c r="B17" s="94" t="s">
        <v>49</v>
      </c>
      <c r="C17" s="94" t="s">
        <v>5</v>
      </c>
      <c r="D17" s="98" t="s">
        <v>166</v>
      </c>
      <c r="E17" s="162">
        <v>0</v>
      </c>
      <c r="F17" s="163">
        <v>0</v>
      </c>
      <c r="G17" s="95" t="s">
        <v>241</v>
      </c>
      <c r="H17" s="231" t="s">
        <v>6</v>
      </c>
      <c r="I17" s="231" t="s">
        <v>6</v>
      </c>
      <c r="J17" s="231" t="s">
        <v>6</v>
      </c>
      <c r="K17" s="231" t="s">
        <v>6</v>
      </c>
      <c r="L17" s="231" t="s">
        <v>6</v>
      </c>
    </row>
    <row r="18" spans="1:12" ht="100.15" customHeight="1" x14ac:dyDescent="0.25">
      <c r="A18" s="421"/>
      <c r="B18" s="94" t="s">
        <v>80</v>
      </c>
      <c r="C18" s="94" t="s">
        <v>5</v>
      </c>
      <c r="D18" s="98" t="s">
        <v>166</v>
      </c>
      <c r="E18" s="162">
        <v>7</v>
      </c>
      <c r="F18" s="163">
        <v>29218</v>
      </c>
      <c r="G18" s="95" t="s">
        <v>244</v>
      </c>
      <c r="H18" s="95" t="s">
        <v>243</v>
      </c>
      <c r="I18" s="231" t="s">
        <v>6</v>
      </c>
      <c r="J18" s="231" t="s">
        <v>6</v>
      </c>
      <c r="K18" s="231" t="s">
        <v>6</v>
      </c>
      <c r="L18" s="231" t="s">
        <v>6</v>
      </c>
    </row>
    <row r="19" spans="1:12" ht="100.15" customHeight="1" x14ac:dyDescent="0.25">
      <c r="A19" s="421"/>
      <c r="B19" s="94" t="s">
        <v>50</v>
      </c>
      <c r="C19" s="94" t="s">
        <v>51</v>
      </c>
      <c r="D19" s="98" t="s">
        <v>166</v>
      </c>
      <c r="E19" s="162">
        <v>2</v>
      </c>
      <c r="F19" s="163">
        <v>32007</v>
      </c>
      <c r="G19" s="95" t="s">
        <v>244</v>
      </c>
      <c r="H19" s="95" t="s">
        <v>243</v>
      </c>
      <c r="I19" s="231" t="s">
        <v>6</v>
      </c>
      <c r="J19" s="231" t="s">
        <v>6</v>
      </c>
      <c r="K19" s="231" t="s">
        <v>6</v>
      </c>
      <c r="L19" s="231" t="s">
        <v>6</v>
      </c>
    </row>
    <row r="20" spans="1:12" ht="100.15" customHeight="1" x14ac:dyDescent="0.25">
      <c r="A20" s="422"/>
      <c r="B20" s="159" t="s">
        <v>52</v>
      </c>
      <c r="C20" s="322" t="s">
        <v>5</v>
      </c>
      <c r="D20" s="327" t="s">
        <v>204</v>
      </c>
      <c r="E20" s="162">
        <v>0</v>
      </c>
      <c r="F20" s="163">
        <v>0</v>
      </c>
      <c r="G20" s="95" t="s">
        <v>332</v>
      </c>
      <c r="H20" s="231" t="s">
        <v>6</v>
      </c>
      <c r="I20" s="231" t="s">
        <v>6</v>
      </c>
      <c r="J20" s="231" t="s">
        <v>6</v>
      </c>
      <c r="K20" s="231" t="s">
        <v>6</v>
      </c>
      <c r="L20" s="231" t="s">
        <v>6</v>
      </c>
    </row>
    <row r="21" spans="1:12" ht="100.15" customHeight="1" x14ac:dyDescent="0.25">
      <c r="A21" s="132" t="s">
        <v>103</v>
      </c>
      <c r="B21" s="21" t="s">
        <v>14</v>
      </c>
      <c r="C21" s="21" t="s">
        <v>6</v>
      </c>
      <c r="D21" s="46" t="s">
        <v>211</v>
      </c>
      <c r="E21" s="321">
        <v>8</v>
      </c>
      <c r="F21" s="320">
        <v>59273</v>
      </c>
      <c r="G21" s="231" t="s">
        <v>6</v>
      </c>
      <c r="H21" s="231" t="s">
        <v>6</v>
      </c>
      <c r="I21" s="231" t="s">
        <v>6</v>
      </c>
      <c r="J21" s="231" t="s">
        <v>6</v>
      </c>
      <c r="K21" s="231" t="s">
        <v>6</v>
      </c>
      <c r="L21" s="231" t="s">
        <v>6</v>
      </c>
    </row>
    <row r="22" spans="1:12" ht="15.75" x14ac:dyDescent="0.25">
      <c r="A22" s="309" t="s">
        <v>419</v>
      </c>
      <c r="B22" s="276"/>
      <c r="C22" s="276"/>
      <c r="D22" s="276"/>
      <c r="E22" s="323">
        <f>SUM(E3:E21)</f>
        <v>49</v>
      </c>
      <c r="F22" s="310">
        <f>SUM(F3:F21)</f>
        <v>2497477</v>
      </c>
    </row>
  </sheetData>
  <mergeCells count="16">
    <mergeCell ref="D13:D14"/>
    <mergeCell ref="E13:E14"/>
    <mergeCell ref="F13:F14"/>
    <mergeCell ref="A3:A4"/>
    <mergeCell ref="A13:A20"/>
    <mergeCell ref="C5:C7"/>
    <mergeCell ref="B5:B7"/>
    <mergeCell ref="A11:A12"/>
    <mergeCell ref="B13:B14"/>
    <mergeCell ref="C13:C14"/>
    <mergeCell ref="E5:E7"/>
    <mergeCell ref="F5:F7"/>
    <mergeCell ref="A5:A9"/>
    <mergeCell ref="E8:E9"/>
    <mergeCell ref="F8:F9"/>
    <mergeCell ref="D8:D9"/>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597D7-3A2B-49C1-83BC-846599E18EDF}">
  <sheetPr>
    <pageSetUpPr autoPageBreaks="0"/>
  </sheetPr>
  <dimension ref="A1:N28"/>
  <sheetViews>
    <sheetView zoomScale="80" zoomScaleNormal="80" workbookViewId="0">
      <pane ySplit="2" topLeftCell="A3" activePane="bottomLeft" state="frozen"/>
      <selection activeCell="I170" sqref="I170"/>
      <selection pane="bottomLeft" activeCell="C8" sqref="C8"/>
    </sheetView>
  </sheetViews>
  <sheetFormatPr defaultColWidth="8.85546875" defaultRowHeight="15" x14ac:dyDescent="0.25"/>
  <cols>
    <col min="1" max="1" width="20.7109375" style="7" customWidth="1"/>
    <col min="2" max="2" width="21.7109375" style="50" customWidth="1"/>
    <col min="3" max="3" width="28.7109375" style="8" customWidth="1"/>
    <col min="4" max="4" width="38.7109375" style="57" customWidth="1"/>
    <col min="5" max="5" width="12.7109375" style="61" customWidth="1"/>
    <col min="6" max="6" width="20.7109375" style="61" customWidth="1"/>
    <col min="7" max="7" width="45.7109375" style="50" customWidth="1"/>
    <col min="8" max="8" width="45.7109375" style="4" customWidth="1"/>
    <col min="9" max="12" width="45.7109375" style="6" customWidth="1"/>
    <col min="13" max="13" width="51.7109375" style="6" customWidth="1"/>
    <col min="14" max="14" width="43" style="6" customWidth="1"/>
    <col min="15" max="16384" width="8.85546875" style="6"/>
  </cols>
  <sheetData>
    <row r="1" spans="1:14" ht="27.95" customHeight="1" x14ac:dyDescent="0.4">
      <c r="A1" s="274" t="s">
        <v>148</v>
      </c>
      <c r="B1" s="11"/>
      <c r="C1" s="35"/>
      <c r="D1" s="127"/>
      <c r="E1" s="52"/>
      <c r="F1" s="60"/>
      <c r="G1" s="72"/>
      <c r="I1" s="316"/>
      <c r="J1" s="316"/>
      <c r="K1" s="316"/>
      <c r="L1" s="316"/>
    </row>
    <row r="2" spans="1:14" s="265" customFormat="1" ht="62.1" customHeight="1" x14ac:dyDescent="0.25">
      <c r="A2" s="255" t="s">
        <v>0</v>
      </c>
      <c r="B2" s="255" t="s">
        <v>1</v>
      </c>
      <c r="C2" s="267" t="s">
        <v>63</v>
      </c>
      <c r="D2" s="268" t="s">
        <v>2</v>
      </c>
      <c r="E2" s="267" t="s">
        <v>59</v>
      </c>
      <c r="F2" s="267" t="s">
        <v>142</v>
      </c>
      <c r="G2" s="255" t="s">
        <v>180</v>
      </c>
      <c r="H2" s="267" t="s">
        <v>175</v>
      </c>
      <c r="I2" s="267" t="s">
        <v>176</v>
      </c>
      <c r="J2" s="267" t="s">
        <v>177</v>
      </c>
      <c r="K2" s="267" t="s">
        <v>178</v>
      </c>
      <c r="L2" s="267" t="s">
        <v>179</v>
      </c>
    </row>
    <row r="3" spans="1:14" ht="100.15" customHeight="1" x14ac:dyDescent="0.25">
      <c r="A3" s="232" t="s">
        <v>89</v>
      </c>
      <c r="B3" s="21" t="s">
        <v>15</v>
      </c>
      <c r="C3" s="21" t="s">
        <v>5</v>
      </c>
      <c r="D3" s="129" t="s">
        <v>201</v>
      </c>
      <c r="E3" s="224">
        <v>1</v>
      </c>
      <c r="F3" s="312">
        <v>2526</v>
      </c>
      <c r="G3" s="21" t="s">
        <v>6</v>
      </c>
      <c r="H3" s="21" t="s">
        <v>6</v>
      </c>
      <c r="I3" s="21" t="s">
        <v>6</v>
      </c>
      <c r="J3" s="21" t="s">
        <v>6</v>
      </c>
      <c r="K3" s="21" t="s">
        <v>6</v>
      </c>
      <c r="L3" s="21" t="s">
        <v>6</v>
      </c>
      <c r="N3" s="50"/>
    </row>
    <row r="4" spans="1:14" ht="100.15" customHeight="1" x14ac:dyDescent="0.25">
      <c r="A4" s="396" t="s">
        <v>90</v>
      </c>
      <c r="B4" s="21" t="s">
        <v>16</v>
      </c>
      <c r="C4" s="21" t="s">
        <v>5</v>
      </c>
      <c r="D4" s="130" t="s">
        <v>166</v>
      </c>
      <c r="E4" s="224">
        <v>17</v>
      </c>
      <c r="F4" s="312">
        <v>418009</v>
      </c>
      <c r="G4" s="131" t="s">
        <v>245</v>
      </c>
      <c r="H4" s="138" t="s">
        <v>431</v>
      </c>
      <c r="I4" s="21" t="s">
        <v>6</v>
      </c>
      <c r="J4" s="132" t="s">
        <v>302</v>
      </c>
      <c r="K4" s="21" t="s">
        <v>6</v>
      </c>
      <c r="L4" s="21" t="s">
        <v>6</v>
      </c>
      <c r="M4" s="50"/>
    </row>
    <row r="5" spans="1:14" ht="100.15" customHeight="1" x14ac:dyDescent="0.25">
      <c r="A5" s="396"/>
      <c r="B5" s="21" t="s">
        <v>17</v>
      </c>
      <c r="C5" s="21" t="s">
        <v>18</v>
      </c>
      <c r="D5" s="130" t="s">
        <v>166</v>
      </c>
      <c r="E5" s="224">
        <v>6</v>
      </c>
      <c r="F5" s="312">
        <v>19011</v>
      </c>
      <c r="G5" s="131" t="s">
        <v>250</v>
      </c>
      <c r="H5" s="138" t="s">
        <v>431</v>
      </c>
      <c r="I5" s="21" t="s">
        <v>6</v>
      </c>
      <c r="J5" s="225" t="s">
        <v>302</v>
      </c>
      <c r="K5" s="21" t="s">
        <v>6</v>
      </c>
      <c r="L5" s="21" t="s">
        <v>6</v>
      </c>
    </row>
    <row r="6" spans="1:14" ht="111.75" customHeight="1" x14ac:dyDescent="0.25">
      <c r="A6" s="396"/>
      <c r="B6" s="21" t="s">
        <v>91</v>
      </c>
      <c r="C6" s="21" t="s">
        <v>5</v>
      </c>
      <c r="D6" s="133" t="s">
        <v>399</v>
      </c>
      <c r="E6" s="224">
        <v>7</v>
      </c>
      <c r="F6" s="312">
        <v>735924</v>
      </c>
      <c r="G6" s="131" t="s">
        <v>249</v>
      </c>
      <c r="H6" s="131" t="s">
        <v>246</v>
      </c>
      <c r="I6" s="21" t="s">
        <v>6</v>
      </c>
      <c r="J6" s="131" t="s">
        <v>303</v>
      </c>
      <c r="K6" s="21" t="s">
        <v>6</v>
      </c>
      <c r="L6" s="21" t="s">
        <v>6</v>
      </c>
      <c r="M6" s="50"/>
    </row>
    <row r="7" spans="1:14" ht="111.75" customHeight="1" x14ac:dyDescent="0.25">
      <c r="A7" s="396"/>
      <c r="B7" s="21" t="s">
        <v>92</v>
      </c>
      <c r="C7" s="21" t="s">
        <v>5</v>
      </c>
      <c r="D7" s="133" t="s">
        <v>399</v>
      </c>
      <c r="E7" s="224">
        <v>1</v>
      </c>
      <c r="F7" s="312">
        <v>42831</v>
      </c>
      <c r="G7" s="131" t="s">
        <v>249</v>
      </c>
      <c r="H7" s="131" t="s">
        <v>246</v>
      </c>
      <c r="I7" s="21" t="s">
        <v>6</v>
      </c>
      <c r="J7" s="131" t="s">
        <v>303</v>
      </c>
      <c r="K7" s="21" t="s">
        <v>6</v>
      </c>
      <c r="L7" s="21" t="s">
        <v>6</v>
      </c>
    </row>
    <row r="8" spans="1:14" ht="114.75" customHeight="1" x14ac:dyDescent="0.25">
      <c r="A8" s="396"/>
      <c r="B8" s="21" t="s">
        <v>94</v>
      </c>
      <c r="C8" s="21" t="s">
        <v>5</v>
      </c>
      <c r="D8" s="136" t="s">
        <v>199</v>
      </c>
      <c r="E8" s="224">
        <v>1</v>
      </c>
      <c r="F8" s="312">
        <v>46917</v>
      </c>
      <c r="G8" s="131" t="s">
        <v>248</v>
      </c>
      <c r="H8" s="134" t="s">
        <v>247</v>
      </c>
      <c r="I8" s="21" t="s">
        <v>6</v>
      </c>
      <c r="J8" s="126" t="s">
        <v>304</v>
      </c>
      <c r="K8" s="21" t="s">
        <v>6</v>
      </c>
      <c r="L8" s="21" t="s">
        <v>6</v>
      </c>
    </row>
    <row r="9" spans="1:14" ht="123.75" customHeight="1" x14ac:dyDescent="0.25">
      <c r="A9" s="396"/>
      <c r="B9" s="21" t="s">
        <v>125</v>
      </c>
      <c r="C9" s="21" t="s">
        <v>5</v>
      </c>
      <c r="D9" s="133" t="s">
        <v>399</v>
      </c>
      <c r="E9" s="224">
        <v>0</v>
      </c>
      <c r="F9" s="331">
        <v>0</v>
      </c>
      <c r="G9" s="131" t="s">
        <v>249</v>
      </c>
      <c r="H9" s="131" t="s">
        <v>246</v>
      </c>
      <c r="I9" s="21" t="s">
        <v>6</v>
      </c>
      <c r="J9" s="131" t="s">
        <v>303</v>
      </c>
      <c r="K9" s="21" t="s">
        <v>6</v>
      </c>
      <c r="L9" s="21" t="s">
        <v>6</v>
      </c>
    </row>
    <row r="10" spans="1:14" ht="185.25" customHeight="1" x14ac:dyDescent="0.25">
      <c r="A10" s="396"/>
      <c r="B10" s="21" t="s">
        <v>126</v>
      </c>
      <c r="C10" s="21" t="s">
        <v>5</v>
      </c>
      <c r="D10" s="133" t="s">
        <v>198</v>
      </c>
      <c r="E10" s="224">
        <v>2</v>
      </c>
      <c r="F10" s="312">
        <v>4741</v>
      </c>
      <c r="G10" s="131" t="s">
        <v>251</v>
      </c>
      <c r="H10" s="21" t="s">
        <v>252</v>
      </c>
      <c r="I10" s="21" t="s">
        <v>6</v>
      </c>
      <c r="J10" s="21" t="s">
        <v>6</v>
      </c>
      <c r="K10" s="131" t="s">
        <v>310</v>
      </c>
      <c r="L10" s="21" t="s">
        <v>6</v>
      </c>
    </row>
    <row r="11" spans="1:14" ht="112.5" customHeight="1" x14ac:dyDescent="0.25">
      <c r="A11" s="396"/>
      <c r="B11" s="21" t="s">
        <v>127</v>
      </c>
      <c r="C11" s="21" t="s">
        <v>5</v>
      </c>
      <c r="D11" s="112" t="s">
        <v>202</v>
      </c>
      <c r="E11" s="224">
        <v>0</v>
      </c>
      <c r="F11" s="312">
        <v>0</v>
      </c>
      <c r="G11" s="21" t="s">
        <v>6</v>
      </c>
      <c r="H11" s="21" t="s">
        <v>6</v>
      </c>
      <c r="I11" s="21" t="s">
        <v>6</v>
      </c>
      <c r="J11" s="21" t="s">
        <v>6</v>
      </c>
      <c r="K11" s="21" t="s">
        <v>6</v>
      </c>
      <c r="L11" s="21" t="s">
        <v>6</v>
      </c>
    </row>
    <row r="12" spans="1:14" ht="109.5" customHeight="1" x14ac:dyDescent="0.25">
      <c r="A12" s="135" t="s">
        <v>95</v>
      </c>
      <c r="B12" s="21" t="s">
        <v>14</v>
      </c>
      <c r="C12" s="21" t="s">
        <v>6</v>
      </c>
      <c r="D12" s="55" t="s">
        <v>253</v>
      </c>
      <c r="E12" s="224">
        <v>3</v>
      </c>
      <c r="F12" s="312">
        <v>31302</v>
      </c>
      <c r="G12" s="21"/>
      <c r="H12" s="21" t="s">
        <v>6</v>
      </c>
      <c r="I12" s="21" t="s">
        <v>6</v>
      </c>
      <c r="J12" s="21" t="s">
        <v>6</v>
      </c>
      <c r="K12" s="21" t="s">
        <v>6</v>
      </c>
      <c r="L12" s="21" t="s">
        <v>6</v>
      </c>
    </row>
    <row r="13" spans="1:14" ht="15.75" x14ac:dyDescent="0.25">
      <c r="A13" s="309" t="s">
        <v>419</v>
      </c>
      <c r="B13" s="276"/>
      <c r="C13" s="276"/>
      <c r="D13" s="276"/>
      <c r="E13" s="313">
        <f>SUM(E3:E12)</f>
        <v>38</v>
      </c>
      <c r="F13" s="318">
        <f>SUM(F3:F12)</f>
        <v>1301261</v>
      </c>
      <c r="G13" s="4"/>
      <c r="I13" s="72"/>
      <c r="J13" s="72"/>
      <c r="K13" s="72"/>
      <c r="L13" s="72"/>
    </row>
    <row r="14" spans="1:14" x14ac:dyDescent="0.25">
      <c r="A14" s="4"/>
      <c r="G14" s="4"/>
      <c r="I14" s="72"/>
      <c r="J14" s="72"/>
      <c r="K14" s="72"/>
      <c r="L14" s="72"/>
    </row>
    <row r="15" spans="1:14" x14ac:dyDescent="0.25">
      <c r="I15" s="72"/>
      <c r="J15" s="72"/>
      <c r="K15" s="72"/>
      <c r="L15" s="72"/>
    </row>
    <row r="16" spans="1:14" x14ac:dyDescent="0.25">
      <c r="I16" s="72"/>
      <c r="J16" s="72"/>
      <c r="K16" s="72"/>
      <c r="L16" s="72"/>
    </row>
    <row r="17" spans="9:12" x14ac:dyDescent="0.25">
      <c r="I17" s="72"/>
      <c r="J17" s="72"/>
      <c r="K17" s="72"/>
      <c r="L17" s="72"/>
    </row>
    <row r="18" spans="9:12" x14ac:dyDescent="0.25">
      <c r="I18" s="72"/>
      <c r="J18" s="72"/>
      <c r="K18" s="72"/>
      <c r="L18" s="72"/>
    </row>
    <row r="19" spans="9:12" x14ac:dyDescent="0.25">
      <c r="I19" s="72"/>
      <c r="J19" s="72"/>
      <c r="K19" s="72"/>
      <c r="L19" s="72"/>
    </row>
    <row r="20" spans="9:12" x14ac:dyDescent="0.25">
      <c r="I20" s="72"/>
      <c r="J20" s="72"/>
      <c r="K20" s="72"/>
      <c r="L20" s="72"/>
    </row>
    <row r="21" spans="9:12" x14ac:dyDescent="0.25">
      <c r="I21" s="72"/>
      <c r="J21" s="72"/>
      <c r="K21" s="72"/>
      <c r="L21" s="72"/>
    </row>
    <row r="22" spans="9:12" x14ac:dyDescent="0.25">
      <c r="I22" s="72"/>
      <c r="J22" s="72"/>
      <c r="K22" s="72"/>
      <c r="L22" s="72"/>
    </row>
    <row r="23" spans="9:12" x14ac:dyDescent="0.25">
      <c r="I23" s="72"/>
      <c r="J23" s="72"/>
      <c r="K23" s="72"/>
      <c r="L23" s="72"/>
    </row>
    <row r="24" spans="9:12" x14ac:dyDescent="0.25">
      <c r="I24" s="72"/>
      <c r="J24" s="72"/>
      <c r="K24" s="72"/>
      <c r="L24" s="72"/>
    </row>
    <row r="25" spans="9:12" x14ac:dyDescent="0.25">
      <c r="I25" s="72"/>
      <c r="J25" s="72"/>
      <c r="K25" s="72"/>
      <c r="L25" s="72"/>
    </row>
    <row r="26" spans="9:12" x14ac:dyDescent="0.25">
      <c r="I26" s="72"/>
      <c r="J26" s="72"/>
      <c r="K26" s="72"/>
      <c r="L26" s="72"/>
    </row>
    <row r="27" spans="9:12" x14ac:dyDescent="0.25">
      <c r="I27" s="72"/>
      <c r="J27" s="72"/>
      <c r="K27" s="72"/>
      <c r="L27" s="72"/>
    </row>
    <row r="28" spans="9:12" x14ac:dyDescent="0.25">
      <c r="I28" s="72"/>
      <c r="J28" s="72"/>
      <c r="K28" s="72"/>
      <c r="L28" s="72"/>
    </row>
  </sheetData>
  <mergeCells count="1">
    <mergeCell ref="A4:A11"/>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40687-4F0A-4306-A450-1D7B0062BC8B}">
  <sheetPr>
    <pageSetUpPr autoPageBreaks="0"/>
  </sheetPr>
  <dimension ref="A1:AO30"/>
  <sheetViews>
    <sheetView zoomScale="80" zoomScaleNormal="80" workbookViewId="0">
      <pane ySplit="2" topLeftCell="A3" activePane="bottomLeft" state="frozen"/>
      <selection activeCell="I170" sqref="I170"/>
      <selection pane="bottomLeft" activeCell="G16" sqref="G16"/>
    </sheetView>
  </sheetViews>
  <sheetFormatPr defaultColWidth="8.85546875" defaultRowHeight="15" x14ac:dyDescent="0.25"/>
  <cols>
    <col min="1" max="1" width="20.7109375" style="7" customWidth="1"/>
    <col min="2" max="2" width="21.7109375" style="50" customWidth="1"/>
    <col min="3" max="3" width="28.7109375" style="50" customWidth="1"/>
    <col min="4" max="4" width="38.7109375" style="4" customWidth="1"/>
    <col min="5" max="5" width="12.7109375" style="61" customWidth="1"/>
    <col min="6" max="6" width="20.7109375" style="66" customWidth="1"/>
    <col min="7" max="8" width="45.7109375" style="50" customWidth="1"/>
    <col min="9" max="12" width="45.7109375" style="6" customWidth="1"/>
    <col min="13" max="13" width="63.28515625" style="6" customWidth="1"/>
    <col min="14" max="14" width="59" style="6" customWidth="1"/>
    <col min="15" max="16384" width="8.85546875" style="6"/>
  </cols>
  <sheetData>
    <row r="1" spans="1:14" ht="27.95" customHeight="1" x14ac:dyDescent="0.4">
      <c r="A1" s="274" t="s">
        <v>144</v>
      </c>
      <c r="B1" s="11"/>
      <c r="C1" s="35"/>
      <c r="D1" s="127"/>
      <c r="E1" s="52"/>
      <c r="F1" s="65"/>
      <c r="G1" s="72"/>
      <c r="H1" s="314"/>
      <c r="I1" s="315"/>
      <c r="J1" s="316"/>
      <c r="K1" s="316"/>
      <c r="L1" s="316"/>
    </row>
    <row r="2" spans="1:14" s="265" customFormat="1" ht="62.1" customHeight="1" x14ac:dyDescent="0.25">
      <c r="A2" s="255" t="s">
        <v>0</v>
      </c>
      <c r="B2" s="255" t="s">
        <v>1</v>
      </c>
      <c r="C2" s="267" t="s">
        <v>63</v>
      </c>
      <c r="D2" s="268" t="s">
        <v>2</v>
      </c>
      <c r="E2" s="267" t="s">
        <v>59</v>
      </c>
      <c r="F2" s="267" t="s">
        <v>142</v>
      </c>
      <c r="G2" s="255" t="s">
        <v>180</v>
      </c>
      <c r="H2" s="267" t="s">
        <v>175</v>
      </c>
      <c r="I2" s="267" t="s">
        <v>176</v>
      </c>
      <c r="J2" s="267" t="s">
        <v>177</v>
      </c>
      <c r="K2" s="267" t="s">
        <v>178</v>
      </c>
      <c r="L2" s="267" t="s">
        <v>179</v>
      </c>
    </row>
    <row r="3" spans="1:14" ht="100.15" customHeight="1" x14ac:dyDescent="0.25">
      <c r="A3" s="135" t="s">
        <v>123</v>
      </c>
      <c r="B3" s="21" t="s">
        <v>4</v>
      </c>
      <c r="C3" s="21" t="s">
        <v>5</v>
      </c>
      <c r="D3" s="319" t="s">
        <v>413</v>
      </c>
      <c r="E3" s="224">
        <v>14</v>
      </c>
      <c r="F3" s="164">
        <v>407905</v>
      </c>
      <c r="G3" s="137" t="s">
        <v>6</v>
      </c>
      <c r="H3" s="137" t="s">
        <v>6</v>
      </c>
      <c r="I3" s="138" t="s">
        <v>255</v>
      </c>
      <c r="J3" s="137" t="s">
        <v>6</v>
      </c>
      <c r="K3" s="137" t="s">
        <v>6</v>
      </c>
      <c r="L3" s="137" t="s">
        <v>6</v>
      </c>
      <c r="M3" s="64"/>
    </row>
    <row r="4" spans="1:14" ht="100.15" customHeight="1" x14ac:dyDescent="0.25">
      <c r="A4" s="434" t="s">
        <v>82</v>
      </c>
      <c r="B4" s="21" t="s">
        <v>8</v>
      </c>
      <c r="C4" s="21" t="s">
        <v>5</v>
      </c>
      <c r="D4" s="264" t="s">
        <v>166</v>
      </c>
      <c r="E4" s="224">
        <v>0</v>
      </c>
      <c r="F4" s="164">
        <v>0</v>
      </c>
      <c r="G4" s="131" t="s">
        <v>275</v>
      </c>
      <c r="H4" s="131" t="s">
        <v>256</v>
      </c>
      <c r="I4" s="137" t="s">
        <v>6</v>
      </c>
      <c r="J4" s="137" t="s">
        <v>6</v>
      </c>
      <c r="K4" s="137" t="s">
        <v>6</v>
      </c>
      <c r="L4" s="137" t="s">
        <v>6</v>
      </c>
    </row>
    <row r="5" spans="1:14" ht="100.15" customHeight="1" x14ac:dyDescent="0.25">
      <c r="A5" s="434"/>
      <c r="B5" s="21" t="s">
        <v>9</v>
      </c>
      <c r="C5" s="21" t="s">
        <v>5</v>
      </c>
      <c r="D5" s="264" t="s">
        <v>166</v>
      </c>
      <c r="E5" s="224">
        <v>0</v>
      </c>
      <c r="F5" s="164">
        <v>0</v>
      </c>
      <c r="G5" s="126" t="s">
        <v>276</v>
      </c>
      <c r="H5" s="225" t="s">
        <v>257</v>
      </c>
      <c r="I5" s="137" t="s">
        <v>6</v>
      </c>
      <c r="J5" s="137" t="s">
        <v>6</v>
      </c>
      <c r="K5" s="137" t="s">
        <v>6</v>
      </c>
      <c r="L5" s="137" t="s">
        <v>6</v>
      </c>
    </row>
    <row r="6" spans="1:14" ht="100.15" customHeight="1" x14ac:dyDescent="0.25">
      <c r="A6" s="396" t="s">
        <v>83</v>
      </c>
      <c r="B6" s="397" t="s">
        <v>84</v>
      </c>
      <c r="C6" s="21" t="s">
        <v>111</v>
      </c>
      <c r="D6" s="44" t="s">
        <v>281</v>
      </c>
      <c r="E6" s="224">
        <v>2</v>
      </c>
      <c r="F6" s="164">
        <v>167272</v>
      </c>
      <c r="G6" s="126" t="s">
        <v>282</v>
      </c>
      <c r="H6" s="139" t="s">
        <v>258</v>
      </c>
      <c r="I6" s="137" t="s">
        <v>6</v>
      </c>
      <c r="J6" s="137" t="s">
        <v>6</v>
      </c>
      <c r="K6" s="137" t="s">
        <v>6</v>
      </c>
      <c r="L6" s="137" t="s">
        <v>6</v>
      </c>
    </row>
    <row r="7" spans="1:14" ht="100.15" customHeight="1" x14ac:dyDescent="0.25">
      <c r="A7" s="396"/>
      <c r="B7" s="397"/>
      <c r="C7" s="21" t="s">
        <v>114</v>
      </c>
      <c r="D7" s="54" t="s">
        <v>212</v>
      </c>
      <c r="E7" s="224">
        <v>2</v>
      </c>
      <c r="F7" s="164">
        <v>60684</v>
      </c>
      <c r="G7" s="21" t="s">
        <v>6</v>
      </c>
      <c r="H7" s="139" t="s">
        <v>258</v>
      </c>
      <c r="I7" s="137" t="s">
        <v>6</v>
      </c>
      <c r="J7" s="137" t="s">
        <v>6</v>
      </c>
      <c r="K7" s="137" t="s">
        <v>6</v>
      </c>
      <c r="L7" s="137" t="s">
        <v>6</v>
      </c>
    </row>
    <row r="8" spans="1:14" ht="100.15" customHeight="1" x14ac:dyDescent="0.25">
      <c r="A8" s="396"/>
      <c r="B8" s="397"/>
      <c r="C8" s="21" t="s">
        <v>113</v>
      </c>
      <c r="D8" s="319" t="s">
        <v>118</v>
      </c>
      <c r="E8" s="224">
        <v>2</v>
      </c>
      <c r="F8" s="164">
        <v>491539</v>
      </c>
      <c r="G8" s="21" t="s">
        <v>6</v>
      </c>
      <c r="H8" s="21" t="s">
        <v>6</v>
      </c>
      <c r="I8" s="131" t="s">
        <v>286</v>
      </c>
      <c r="J8" s="137" t="s">
        <v>6</v>
      </c>
      <c r="K8" s="137" t="s">
        <v>6</v>
      </c>
      <c r="L8" s="137" t="s">
        <v>6</v>
      </c>
      <c r="M8" s="50"/>
    </row>
    <row r="9" spans="1:14" ht="147.75" customHeight="1" x14ac:dyDescent="0.25">
      <c r="A9" s="396"/>
      <c r="B9" s="397" t="s">
        <v>85</v>
      </c>
      <c r="C9" s="21" t="s">
        <v>111</v>
      </c>
      <c r="D9" s="44" t="s">
        <v>288</v>
      </c>
      <c r="E9" s="224">
        <v>1</v>
      </c>
      <c r="F9" s="332">
        <v>83810</v>
      </c>
      <c r="G9" s="134" t="s">
        <v>285</v>
      </c>
      <c r="H9" s="131" t="s">
        <v>259</v>
      </c>
      <c r="I9" s="138" t="s">
        <v>255</v>
      </c>
      <c r="J9" s="137" t="s">
        <v>6</v>
      </c>
      <c r="K9" s="137" t="s">
        <v>6</v>
      </c>
      <c r="L9" s="137" t="s">
        <v>6</v>
      </c>
      <c r="M9" s="64"/>
    </row>
    <row r="10" spans="1:14" ht="100.15" customHeight="1" x14ac:dyDescent="0.25">
      <c r="A10" s="396"/>
      <c r="B10" s="397"/>
      <c r="C10" s="21" t="s">
        <v>114</v>
      </c>
      <c r="D10" s="54" t="s">
        <v>212</v>
      </c>
      <c r="E10" s="224">
        <v>0</v>
      </c>
      <c r="F10" s="164">
        <v>0</v>
      </c>
      <c r="G10" s="21" t="s">
        <v>6</v>
      </c>
      <c r="H10" s="139" t="s">
        <v>258</v>
      </c>
      <c r="I10" s="137" t="s">
        <v>6</v>
      </c>
      <c r="J10" s="137" t="s">
        <v>6</v>
      </c>
      <c r="K10" s="137" t="s">
        <v>6</v>
      </c>
      <c r="L10" s="137" t="s">
        <v>6</v>
      </c>
      <c r="M10" s="50"/>
    </row>
    <row r="11" spans="1:14" ht="100.15" customHeight="1" x14ac:dyDescent="0.25">
      <c r="A11" s="396"/>
      <c r="B11" s="397"/>
      <c r="C11" s="21" t="s">
        <v>115</v>
      </c>
      <c r="D11" s="143" t="s">
        <v>201</v>
      </c>
      <c r="E11" s="224">
        <v>8</v>
      </c>
      <c r="F11" s="164">
        <v>299755</v>
      </c>
      <c r="G11" s="21" t="s">
        <v>6</v>
      </c>
      <c r="H11" s="21" t="s">
        <v>6</v>
      </c>
      <c r="I11" s="21" t="s">
        <v>6</v>
      </c>
      <c r="J11" s="21" t="s">
        <v>6</v>
      </c>
      <c r="K11" s="21" t="s">
        <v>6</v>
      </c>
      <c r="L11" s="21" t="s">
        <v>6</v>
      </c>
    </row>
    <row r="12" spans="1:14" ht="100.15" customHeight="1" x14ac:dyDescent="0.25">
      <c r="A12" s="396"/>
      <c r="B12" s="21" t="s">
        <v>86</v>
      </c>
      <c r="C12" s="21" t="s">
        <v>11</v>
      </c>
      <c r="D12" s="319" t="s">
        <v>118</v>
      </c>
      <c r="E12" s="224">
        <v>0</v>
      </c>
      <c r="F12" s="164">
        <v>0</v>
      </c>
      <c r="G12" s="21" t="s">
        <v>6</v>
      </c>
      <c r="H12" s="21" t="s">
        <v>6</v>
      </c>
      <c r="I12" s="137" t="s">
        <v>6</v>
      </c>
      <c r="J12" s="138" t="s">
        <v>414</v>
      </c>
      <c r="K12" s="137" t="s">
        <v>6</v>
      </c>
      <c r="L12" s="137" t="s">
        <v>6</v>
      </c>
      <c r="N12" s="50"/>
    </row>
    <row r="13" spans="1:14" ht="100.15" customHeight="1" x14ac:dyDescent="0.25">
      <c r="A13" s="396"/>
      <c r="B13" s="21" t="s">
        <v>93</v>
      </c>
      <c r="C13" s="21" t="s">
        <v>5</v>
      </c>
      <c r="D13" s="44" t="s">
        <v>291</v>
      </c>
      <c r="E13" s="224">
        <v>2</v>
      </c>
      <c r="F13" s="164">
        <v>619374</v>
      </c>
      <c r="G13" s="126" t="s">
        <v>290</v>
      </c>
      <c r="H13" s="126" t="s">
        <v>260</v>
      </c>
      <c r="I13" s="137" t="s">
        <v>6</v>
      </c>
      <c r="J13" s="137" t="s">
        <v>6</v>
      </c>
      <c r="K13" s="137" t="s">
        <v>6</v>
      </c>
      <c r="L13" s="137" t="s">
        <v>6</v>
      </c>
    </row>
    <row r="14" spans="1:14" ht="100.15" customHeight="1" x14ac:dyDescent="0.25">
      <c r="A14" s="396"/>
      <c r="B14" s="397" t="s">
        <v>133</v>
      </c>
      <c r="C14" s="21" t="s">
        <v>119</v>
      </c>
      <c r="D14" s="319" t="s">
        <v>118</v>
      </c>
      <c r="E14" s="224">
        <v>0</v>
      </c>
      <c r="F14" s="164">
        <v>0</v>
      </c>
      <c r="G14" s="126" t="s">
        <v>295</v>
      </c>
      <c r="H14" s="131" t="s">
        <v>261</v>
      </c>
      <c r="I14" s="131" t="s">
        <v>286</v>
      </c>
      <c r="J14" s="137" t="s">
        <v>6</v>
      </c>
      <c r="K14" s="137" t="s">
        <v>6</v>
      </c>
      <c r="L14" s="137" t="s">
        <v>6</v>
      </c>
    </row>
    <row r="15" spans="1:14" ht="100.15" customHeight="1" x14ac:dyDescent="0.25">
      <c r="A15" s="396"/>
      <c r="B15" s="397"/>
      <c r="C15" s="21" t="s">
        <v>122</v>
      </c>
      <c r="D15" s="154" t="s">
        <v>10</v>
      </c>
      <c r="E15" s="224">
        <v>5</v>
      </c>
      <c r="F15" s="164">
        <v>267016</v>
      </c>
      <c r="G15" s="21" t="s">
        <v>6</v>
      </c>
      <c r="H15" s="139" t="s">
        <v>258</v>
      </c>
      <c r="I15" s="137" t="s">
        <v>6</v>
      </c>
      <c r="J15" s="137" t="s">
        <v>6</v>
      </c>
      <c r="K15" s="137" t="s">
        <v>6</v>
      </c>
      <c r="L15" s="137" t="s">
        <v>6</v>
      </c>
    </row>
    <row r="16" spans="1:14" ht="100.15" customHeight="1" x14ac:dyDescent="0.25">
      <c r="A16" s="396"/>
      <c r="B16" s="397"/>
      <c r="C16" s="21" t="s">
        <v>113</v>
      </c>
      <c r="D16" s="319" t="s">
        <v>118</v>
      </c>
      <c r="E16" s="224">
        <v>5</v>
      </c>
      <c r="F16" s="164">
        <v>385050</v>
      </c>
      <c r="G16" s="21" t="s">
        <v>6</v>
      </c>
      <c r="H16" s="137" t="s">
        <v>6</v>
      </c>
      <c r="I16" s="131" t="s">
        <v>286</v>
      </c>
      <c r="J16" s="137" t="s">
        <v>6</v>
      </c>
      <c r="K16" s="137" t="s">
        <v>6</v>
      </c>
      <c r="L16" s="137" t="s">
        <v>6</v>
      </c>
    </row>
    <row r="17" spans="1:41" ht="100.15" customHeight="1" x14ac:dyDescent="0.25">
      <c r="A17" s="396"/>
      <c r="B17" s="397" t="s">
        <v>132</v>
      </c>
      <c r="C17" s="21" t="s">
        <v>119</v>
      </c>
      <c r="D17" s="154" t="s">
        <v>10</v>
      </c>
      <c r="E17" s="224">
        <v>0</v>
      </c>
      <c r="F17" s="164">
        <v>0</v>
      </c>
      <c r="G17" s="131" t="s">
        <v>297</v>
      </c>
      <c r="H17" s="131" t="s">
        <v>254</v>
      </c>
      <c r="I17" s="138" t="s">
        <v>255</v>
      </c>
      <c r="J17" s="137" t="s">
        <v>6</v>
      </c>
      <c r="K17" s="137" t="s">
        <v>6</v>
      </c>
      <c r="L17" s="137" t="s">
        <v>6</v>
      </c>
    </row>
    <row r="18" spans="1:41" ht="100.15" customHeight="1" x14ac:dyDescent="0.25">
      <c r="A18" s="396"/>
      <c r="B18" s="397"/>
      <c r="C18" s="21" t="s">
        <v>122</v>
      </c>
      <c r="D18" s="154" t="s">
        <v>10</v>
      </c>
      <c r="E18" s="224">
        <v>1</v>
      </c>
      <c r="F18" s="164">
        <v>5400</v>
      </c>
      <c r="G18" s="21" t="s">
        <v>6</v>
      </c>
      <c r="H18" s="139" t="s">
        <v>258</v>
      </c>
      <c r="I18" s="137" t="s">
        <v>6</v>
      </c>
      <c r="J18" s="137" t="s">
        <v>6</v>
      </c>
      <c r="K18" s="137" t="s">
        <v>6</v>
      </c>
      <c r="L18" s="137" t="s">
        <v>6</v>
      </c>
    </row>
    <row r="19" spans="1:41" ht="100.15" customHeight="1" x14ac:dyDescent="0.25">
      <c r="A19" s="396"/>
      <c r="B19" s="397"/>
      <c r="C19" s="21" t="s">
        <v>113</v>
      </c>
      <c r="D19" s="143" t="s">
        <v>201</v>
      </c>
      <c r="E19" s="224">
        <v>10</v>
      </c>
      <c r="F19" s="332">
        <v>679964</v>
      </c>
      <c r="G19" s="21" t="s">
        <v>6</v>
      </c>
      <c r="H19" s="137" t="s">
        <v>6</v>
      </c>
      <c r="I19" s="140"/>
      <c r="J19" s="140"/>
      <c r="K19" s="140"/>
      <c r="L19" s="140"/>
    </row>
    <row r="20" spans="1:41" ht="100.15" customHeight="1" x14ac:dyDescent="0.25">
      <c r="A20" s="434" t="s">
        <v>87</v>
      </c>
      <c r="B20" s="21" t="s">
        <v>112</v>
      </c>
      <c r="C20" s="21" t="s">
        <v>12</v>
      </c>
      <c r="D20" s="143" t="s">
        <v>201</v>
      </c>
      <c r="E20" s="224">
        <v>0</v>
      </c>
      <c r="F20" s="164">
        <v>0</v>
      </c>
      <c r="G20" s="21" t="s">
        <v>6</v>
      </c>
      <c r="H20" s="137" t="s">
        <v>6</v>
      </c>
      <c r="I20" s="137" t="s">
        <v>6</v>
      </c>
      <c r="J20" s="137" t="s">
        <v>6</v>
      </c>
      <c r="K20" s="137" t="s">
        <v>6</v>
      </c>
      <c r="L20" s="137" t="s">
        <v>6</v>
      </c>
    </row>
    <row r="21" spans="1:41" ht="100.15" customHeight="1" x14ac:dyDescent="0.25">
      <c r="A21" s="434"/>
      <c r="B21" s="21" t="s">
        <v>13</v>
      </c>
      <c r="C21" s="21" t="s">
        <v>5</v>
      </c>
      <c r="D21" s="143" t="s">
        <v>201</v>
      </c>
      <c r="E21" s="224">
        <v>0</v>
      </c>
      <c r="F21" s="164">
        <v>0</v>
      </c>
      <c r="G21" s="21" t="s">
        <v>6</v>
      </c>
      <c r="H21" s="137" t="s">
        <v>6</v>
      </c>
      <c r="I21" s="137" t="s">
        <v>6</v>
      </c>
      <c r="J21" s="137" t="s">
        <v>6</v>
      </c>
      <c r="K21" s="137" t="s">
        <v>6</v>
      </c>
      <c r="L21" s="137" t="s">
        <v>6</v>
      </c>
    </row>
    <row r="22" spans="1:41" ht="100.15" customHeight="1" x14ac:dyDescent="0.25">
      <c r="A22" s="135" t="s">
        <v>88</v>
      </c>
      <c r="B22" s="21" t="s">
        <v>14</v>
      </c>
      <c r="C22" s="21" t="s">
        <v>6</v>
      </c>
      <c r="D22" s="46" t="s">
        <v>147</v>
      </c>
      <c r="E22" s="224">
        <v>6</v>
      </c>
      <c r="F22" s="164">
        <v>418273</v>
      </c>
      <c r="G22" s="21" t="s">
        <v>6</v>
      </c>
      <c r="H22" s="137" t="s">
        <v>6</v>
      </c>
      <c r="I22" s="137" t="s">
        <v>6</v>
      </c>
      <c r="J22" s="137" t="s">
        <v>6</v>
      </c>
      <c r="K22" s="137" t="s">
        <v>6</v>
      </c>
      <c r="L22" s="137" t="s">
        <v>6</v>
      </c>
    </row>
    <row r="23" spans="1:41" customFormat="1" ht="60" x14ac:dyDescent="0.25">
      <c r="A23" s="135" t="s">
        <v>408</v>
      </c>
      <c r="B23" s="21" t="s">
        <v>418</v>
      </c>
      <c r="C23" s="155">
        <v>0</v>
      </c>
      <c r="D23" s="154" t="s">
        <v>409</v>
      </c>
      <c r="E23" s="224">
        <v>9</v>
      </c>
      <c r="F23" s="258">
        <v>415066</v>
      </c>
      <c r="G23" s="21" t="s">
        <v>6</v>
      </c>
      <c r="H23" s="21" t="s">
        <v>6</v>
      </c>
      <c r="I23" s="21" t="s">
        <v>6</v>
      </c>
      <c r="J23" s="21" t="s">
        <v>6</v>
      </c>
      <c r="K23" s="21" t="s">
        <v>6</v>
      </c>
      <c r="L23" s="21" t="s">
        <v>6</v>
      </c>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row>
    <row r="24" spans="1:41" ht="15.75" x14ac:dyDescent="0.25">
      <c r="A24" s="309" t="s">
        <v>419</v>
      </c>
      <c r="B24" s="276"/>
      <c r="C24" s="276"/>
      <c r="D24" s="276"/>
      <c r="E24" s="317">
        <f>SUM(E3:E23)</f>
        <v>67</v>
      </c>
      <c r="F24" s="318">
        <f>SUM(F3:F23)</f>
        <v>4301108</v>
      </c>
      <c r="I24" s="72"/>
      <c r="J24" s="72"/>
      <c r="K24" s="72"/>
      <c r="L24" s="72"/>
    </row>
    <row r="25" spans="1:41" x14ac:dyDescent="0.25">
      <c r="C25" s="5"/>
      <c r="I25" s="72"/>
      <c r="J25" s="72"/>
      <c r="K25" s="72"/>
      <c r="L25" s="72"/>
    </row>
    <row r="26" spans="1:41" x14ac:dyDescent="0.25">
      <c r="I26" s="72"/>
      <c r="J26" s="72"/>
      <c r="K26" s="72"/>
      <c r="L26" s="72"/>
    </row>
    <row r="27" spans="1:41" x14ac:dyDescent="0.25">
      <c r="I27" s="72"/>
      <c r="J27" s="72"/>
      <c r="K27" s="72"/>
      <c r="L27" s="72"/>
    </row>
    <row r="28" spans="1:41" x14ac:dyDescent="0.25">
      <c r="I28" s="72"/>
      <c r="J28" s="72"/>
      <c r="K28" s="72"/>
      <c r="L28" s="72"/>
    </row>
    <row r="29" spans="1:41" x14ac:dyDescent="0.25">
      <c r="I29" s="72"/>
      <c r="J29" s="72"/>
      <c r="K29" s="72"/>
      <c r="L29" s="72"/>
    </row>
    <row r="30" spans="1:41" x14ac:dyDescent="0.25">
      <c r="I30" s="72"/>
      <c r="J30" s="72"/>
      <c r="K30" s="72"/>
      <c r="L30" s="72"/>
    </row>
  </sheetData>
  <mergeCells count="7">
    <mergeCell ref="A4:A5"/>
    <mergeCell ref="A20:A21"/>
    <mergeCell ref="B9:B11"/>
    <mergeCell ref="B17:B19"/>
    <mergeCell ref="B14:B16"/>
    <mergeCell ref="A6:A19"/>
    <mergeCell ref="B6:B8"/>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88842-C1A7-4018-A637-5D6B9F3714E5}">
  <sheetPr>
    <pageSetUpPr autoPageBreaks="0"/>
  </sheetPr>
  <dimension ref="A1:M14"/>
  <sheetViews>
    <sheetView zoomScale="80" zoomScaleNormal="80" workbookViewId="0">
      <pane ySplit="2" topLeftCell="A3" activePane="bottomLeft" state="frozen"/>
      <selection activeCell="H38" sqref="H38"/>
      <selection pane="bottomLeft" activeCell="H28" sqref="H27:H28"/>
    </sheetView>
  </sheetViews>
  <sheetFormatPr defaultColWidth="8.85546875" defaultRowHeight="15" x14ac:dyDescent="0.25"/>
  <cols>
    <col min="1" max="1" width="20.7109375" style="7" customWidth="1"/>
    <col min="2" max="2" width="21.7109375" style="4" customWidth="1"/>
    <col min="3" max="3" width="28.7109375" style="57" customWidth="1"/>
    <col min="4" max="4" width="38.7109375" style="57" customWidth="1"/>
    <col min="5" max="5" width="12.7109375" style="67" customWidth="1"/>
    <col min="6" max="6" width="20.7109375" style="67" customWidth="1"/>
    <col min="7" max="7" width="45.7109375" style="57" customWidth="1"/>
    <col min="8" max="8" width="45.7109375" style="4" customWidth="1"/>
    <col min="9" max="12" width="45.7109375" style="57" customWidth="1"/>
    <col min="13" max="13" width="56.5703125" style="57" customWidth="1"/>
    <col min="14" max="16384" width="8.85546875" style="57"/>
  </cols>
  <sheetData>
    <row r="1" spans="1:13" ht="27.95" customHeight="1" x14ac:dyDescent="0.4">
      <c r="A1" s="274" t="s">
        <v>145</v>
      </c>
      <c r="B1" s="11"/>
      <c r="C1" s="35"/>
      <c r="D1" s="127"/>
      <c r="E1" s="52"/>
      <c r="F1" s="60"/>
      <c r="G1" s="39"/>
      <c r="H1" s="72"/>
    </row>
    <row r="2" spans="1:13" s="271" customFormat="1" ht="62.1" customHeight="1" x14ac:dyDescent="0.25">
      <c r="A2" s="255" t="s">
        <v>0</v>
      </c>
      <c r="B2" s="255" t="s">
        <v>1</v>
      </c>
      <c r="C2" s="267" t="s">
        <v>63</v>
      </c>
      <c r="D2" s="268" t="s">
        <v>2</v>
      </c>
      <c r="E2" s="267" t="s">
        <v>59</v>
      </c>
      <c r="F2" s="267" t="s">
        <v>142</v>
      </c>
      <c r="G2" s="255" t="s">
        <v>180</v>
      </c>
      <c r="H2" s="267" t="s">
        <v>175</v>
      </c>
      <c r="I2" s="267" t="s">
        <v>176</v>
      </c>
      <c r="J2" s="267" t="s">
        <v>177</v>
      </c>
      <c r="K2" s="267" t="s">
        <v>178</v>
      </c>
      <c r="L2" s="267" t="s">
        <v>179</v>
      </c>
      <c r="M2" s="270"/>
    </row>
    <row r="3" spans="1:13" ht="100.15" customHeight="1" x14ac:dyDescent="0.25">
      <c r="A3" s="396" t="s">
        <v>96</v>
      </c>
      <c r="B3" s="21" t="s">
        <v>19</v>
      </c>
      <c r="C3" s="21" t="s">
        <v>5</v>
      </c>
      <c r="D3" s="141" t="s">
        <v>200</v>
      </c>
      <c r="E3" s="224">
        <v>2</v>
      </c>
      <c r="F3" s="165">
        <v>12600</v>
      </c>
      <c r="G3" s="21" t="s">
        <v>6</v>
      </c>
      <c r="H3" s="21" t="s">
        <v>6</v>
      </c>
      <c r="I3" s="21" t="s">
        <v>6</v>
      </c>
      <c r="J3" s="21" t="s">
        <v>6</v>
      </c>
      <c r="K3" s="138" t="s">
        <v>425</v>
      </c>
      <c r="L3" s="21" t="s">
        <v>6</v>
      </c>
      <c r="M3" s="4"/>
    </row>
    <row r="4" spans="1:13" ht="100.15" customHeight="1" x14ac:dyDescent="0.25">
      <c r="A4" s="396"/>
      <c r="B4" s="21" t="s">
        <v>20</v>
      </c>
      <c r="C4" s="21" t="s">
        <v>21</v>
      </c>
      <c r="D4" s="141" t="s">
        <v>200</v>
      </c>
      <c r="E4" s="224">
        <v>2</v>
      </c>
      <c r="F4" s="165">
        <v>44871</v>
      </c>
      <c r="G4" s="21" t="s">
        <v>6</v>
      </c>
      <c r="H4" s="21" t="s">
        <v>6</v>
      </c>
      <c r="I4" s="21" t="s">
        <v>6</v>
      </c>
      <c r="J4" s="21" t="s">
        <v>6</v>
      </c>
      <c r="K4" s="138" t="s">
        <v>426</v>
      </c>
      <c r="L4" s="21" t="s">
        <v>6</v>
      </c>
      <c r="M4" s="4"/>
    </row>
    <row r="5" spans="1:13" ht="100.15" customHeight="1" x14ac:dyDescent="0.25">
      <c r="A5" s="410" t="s">
        <v>97</v>
      </c>
      <c r="B5" s="21" t="s">
        <v>22</v>
      </c>
      <c r="C5" s="21" t="s">
        <v>5</v>
      </c>
      <c r="D5" s="129" t="s">
        <v>201</v>
      </c>
      <c r="E5" s="224">
        <v>5</v>
      </c>
      <c r="F5" s="165">
        <v>330246</v>
      </c>
      <c r="G5" s="21" t="s">
        <v>6</v>
      </c>
      <c r="H5" s="21" t="s">
        <v>6</v>
      </c>
      <c r="I5" s="21" t="s">
        <v>6</v>
      </c>
      <c r="J5" s="21" t="s">
        <v>6</v>
      </c>
      <c r="K5" s="21" t="s">
        <v>6</v>
      </c>
      <c r="L5" s="21" t="s">
        <v>6</v>
      </c>
    </row>
    <row r="6" spans="1:13" ht="100.15" customHeight="1" x14ac:dyDescent="0.25">
      <c r="A6" s="411"/>
      <c r="B6" s="21" t="s">
        <v>23</v>
      </c>
      <c r="C6" s="21" t="s">
        <v>5</v>
      </c>
      <c r="D6" s="141" t="s">
        <v>272</v>
      </c>
      <c r="E6" s="224">
        <v>0</v>
      </c>
      <c r="F6" s="165">
        <v>0</v>
      </c>
      <c r="G6" s="138" t="s">
        <v>427</v>
      </c>
      <c r="H6" s="21" t="s">
        <v>262</v>
      </c>
      <c r="I6" s="21" t="s">
        <v>6</v>
      </c>
      <c r="J6" s="21" t="s">
        <v>6</v>
      </c>
      <c r="K6" s="21" t="s">
        <v>6</v>
      </c>
      <c r="L6" s="138" t="s">
        <v>428</v>
      </c>
    </row>
    <row r="7" spans="1:13" ht="100.15" customHeight="1" x14ac:dyDescent="0.25">
      <c r="A7" s="132" t="s">
        <v>98</v>
      </c>
      <c r="B7" s="226" t="s">
        <v>14</v>
      </c>
      <c r="C7" s="226" t="s">
        <v>6</v>
      </c>
      <c r="D7" s="55" t="s">
        <v>147</v>
      </c>
      <c r="E7" s="224">
        <v>0</v>
      </c>
      <c r="F7" s="166">
        <v>0</v>
      </c>
      <c r="G7" s="21" t="s">
        <v>6</v>
      </c>
      <c r="H7" s="21" t="s">
        <v>6</v>
      </c>
      <c r="I7" s="21" t="s">
        <v>6</v>
      </c>
      <c r="J7" s="21" t="s">
        <v>6</v>
      </c>
      <c r="K7" s="21" t="s">
        <v>6</v>
      </c>
      <c r="L7" s="21" t="s">
        <v>6</v>
      </c>
    </row>
    <row r="8" spans="1:13" ht="15.75" x14ac:dyDescent="0.25">
      <c r="A8" s="309" t="s">
        <v>419</v>
      </c>
      <c r="B8" s="276"/>
      <c r="C8" s="276"/>
      <c r="D8" s="276"/>
      <c r="E8" s="313">
        <f>SUM(E3:E7)</f>
        <v>9</v>
      </c>
      <c r="F8" s="310">
        <f>SUM(F3:F7)</f>
        <v>387717</v>
      </c>
      <c r="G8" s="58"/>
    </row>
    <row r="9" spans="1:13" x14ac:dyDescent="0.25">
      <c r="A9" s="56"/>
      <c r="C9" s="4"/>
      <c r="D9" s="4"/>
      <c r="G9" s="4"/>
    </row>
    <row r="10" spans="1:13" x14ac:dyDescent="0.25">
      <c r="A10" s="56"/>
      <c r="C10" s="4"/>
      <c r="D10" s="4"/>
    </row>
    <row r="11" spans="1:13" x14ac:dyDescent="0.25">
      <c r="A11" s="59"/>
      <c r="D11" s="4"/>
    </row>
    <row r="12" spans="1:13" x14ac:dyDescent="0.25">
      <c r="A12" s="4"/>
    </row>
    <row r="13" spans="1:13" x14ac:dyDescent="0.25">
      <c r="A13" s="4"/>
    </row>
    <row r="14" spans="1:13" x14ac:dyDescent="0.25">
      <c r="A14" s="4"/>
    </row>
  </sheetData>
  <mergeCells count="2">
    <mergeCell ref="A3:A4"/>
    <mergeCell ref="A5:A6"/>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7403-9227-41C3-B4DE-76CF9F868710}">
  <sheetPr>
    <pageSetUpPr autoPageBreaks="0"/>
  </sheetPr>
  <dimension ref="A1:N13"/>
  <sheetViews>
    <sheetView zoomScale="80" zoomScaleNormal="80" workbookViewId="0">
      <pane ySplit="2" topLeftCell="A3" activePane="bottomLeft" state="frozen"/>
      <selection activeCell="H38" sqref="H38"/>
      <selection pane="bottomLeft" activeCell="G31" sqref="G31"/>
    </sheetView>
  </sheetViews>
  <sheetFormatPr defaultColWidth="8.85546875" defaultRowHeight="15" x14ac:dyDescent="0.25"/>
  <cols>
    <col min="1" max="1" width="20.7109375" style="7" customWidth="1"/>
    <col min="2" max="2" width="21.7109375" style="50" customWidth="1"/>
    <col min="3" max="3" width="28.7109375" style="8" customWidth="1"/>
    <col min="4" max="4" width="38.7109375" style="57" customWidth="1"/>
    <col min="5" max="5" width="12.7109375" style="61" customWidth="1"/>
    <col min="6" max="6" width="20.7109375" style="61" customWidth="1"/>
    <col min="7" max="7" width="45.7109375" style="50" customWidth="1"/>
    <col min="8" max="8" width="45.7109375" style="61" customWidth="1"/>
    <col min="9" max="12" width="45.7109375" style="6" customWidth="1"/>
    <col min="13" max="13" width="37.7109375" style="50" customWidth="1"/>
    <col min="14" max="14" width="39" style="6" customWidth="1"/>
    <col min="15" max="16384" width="8.85546875" style="6"/>
  </cols>
  <sheetData>
    <row r="1" spans="1:14" ht="27.95" customHeight="1" x14ac:dyDescent="0.4">
      <c r="A1" s="274" t="s">
        <v>146</v>
      </c>
      <c r="B1" s="11"/>
      <c r="C1" s="35"/>
      <c r="D1" s="127"/>
      <c r="E1" s="52"/>
      <c r="F1" s="60"/>
      <c r="G1" s="72"/>
      <c r="H1" s="60"/>
    </row>
    <row r="2" spans="1:14" s="265" customFormat="1" ht="62.1" customHeight="1" x14ac:dyDescent="0.25">
      <c r="A2" s="255" t="s">
        <v>0</v>
      </c>
      <c r="B2" s="255" t="s">
        <v>1</v>
      </c>
      <c r="C2" s="267" t="s">
        <v>63</v>
      </c>
      <c r="D2" s="268" t="s">
        <v>2</v>
      </c>
      <c r="E2" s="267" t="s">
        <v>59</v>
      </c>
      <c r="F2" s="267" t="s">
        <v>142</v>
      </c>
      <c r="G2" s="255" t="s">
        <v>180</v>
      </c>
      <c r="H2" s="267" t="s">
        <v>175</v>
      </c>
      <c r="I2" s="267" t="s">
        <v>176</v>
      </c>
      <c r="J2" s="267" t="s">
        <v>177</v>
      </c>
      <c r="K2" s="267" t="s">
        <v>178</v>
      </c>
      <c r="L2" s="267" t="s">
        <v>179</v>
      </c>
      <c r="M2" s="269"/>
    </row>
    <row r="3" spans="1:14" ht="208.5" customHeight="1" x14ac:dyDescent="0.25">
      <c r="A3" s="132" t="s">
        <v>99</v>
      </c>
      <c r="B3" s="21" t="s">
        <v>24</v>
      </c>
      <c r="C3" s="21" t="s">
        <v>5</v>
      </c>
      <c r="D3" s="308" t="s">
        <v>412</v>
      </c>
      <c r="E3" s="224">
        <v>4</v>
      </c>
      <c r="F3" s="312">
        <v>74367</v>
      </c>
      <c r="G3" s="21" t="s">
        <v>6</v>
      </c>
      <c r="H3" s="142" t="s">
        <v>6</v>
      </c>
      <c r="I3" s="131" t="s">
        <v>411</v>
      </c>
      <c r="J3" s="21" t="s">
        <v>6</v>
      </c>
      <c r="K3" s="21" t="s">
        <v>6</v>
      </c>
      <c r="L3" s="21" t="s">
        <v>6</v>
      </c>
    </row>
    <row r="4" spans="1:14" ht="100.15" customHeight="1" x14ac:dyDescent="0.25">
      <c r="A4" s="396" t="s">
        <v>100</v>
      </c>
      <c r="B4" s="21" t="s">
        <v>25</v>
      </c>
      <c r="C4" s="21" t="s">
        <v>5</v>
      </c>
      <c r="D4" s="54" t="s">
        <v>212</v>
      </c>
      <c r="E4" s="224">
        <v>8</v>
      </c>
      <c r="F4" s="312">
        <v>151571</v>
      </c>
      <c r="G4" s="21" t="s">
        <v>6</v>
      </c>
      <c r="H4" s="138" t="s">
        <v>274</v>
      </c>
      <c r="I4" s="21" t="s">
        <v>6</v>
      </c>
      <c r="J4" s="21" t="s">
        <v>6</v>
      </c>
      <c r="K4" s="21" t="s">
        <v>6</v>
      </c>
      <c r="L4" s="21" t="s">
        <v>6</v>
      </c>
      <c r="N4" s="50"/>
    </row>
    <row r="5" spans="1:14" ht="100.15" customHeight="1" x14ac:dyDescent="0.25">
      <c r="A5" s="396"/>
      <c r="B5" s="21" t="s">
        <v>26</v>
      </c>
      <c r="C5" s="21" t="s">
        <v>5</v>
      </c>
      <c r="D5" s="54" t="s">
        <v>212</v>
      </c>
      <c r="E5" s="224">
        <v>1</v>
      </c>
      <c r="F5" s="312">
        <v>15745</v>
      </c>
      <c r="G5" s="21" t="s">
        <v>6</v>
      </c>
      <c r="H5" s="138" t="s">
        <v>274</v>
      </c>
      <c r="I5" s="21" t="s">
        <v>6</v>
      </c>
      <c r="J5" s="21" t="s">
        <v>6</v>
      </c>
      <c r="K5" s="21" t="s">
        <v>6</v>
      </c>
      <c r="L5" s="21" t="s">
        <v>6</v>
      </c>
    </row>
    <row r="6" spans="1:14" ht="100.15" customHeight="1" x14ac:dyDescent="0.25">
      <c r="A6" s="132" t="s">
        <v>101</v>
      </c>
      <c r="B6" s="21" t="s">
        <v>27</v>
      </c>
      <c r="C6" s="21" t="s">
        <v>5</v>
      </c>
      <c r="D6" s="54" t="s">
        <v>212</v>
      </c>
      <c r="E6" s="224">
        <v>1</v>
      </c>
      <c r="F6" s="312">
        <v>1820</v>
      </c>
      <c r="G6" s="21" t="s">
        <v>6</v>
      </c>
      <c r="H6" s="138" t="s">
        <v>274</v>
      </c>
      <c r="I6" s="21" t="s">
        <v>6</v>
      </c>
      <c r="J6" s="21" t="s">
        <v>6</v>
      </c>
      <c r="K6" s="21" t="s">
        <v>6</v>
      </c>
      <c r="L6" s="21" t="s">
        <v>6</v>
      </c>
    </row>
    <row r="7" spans="1:14" ht="100.15" customHeight="1" x14ac:dyDescent="0.25">
      <c r="A7" s="132" t="s">
        <v>102</v>
      </c>
      <c r="B7" s="21" t="s">
        <v>14</v>
      </c>
      <c r="C7" s="21" t="s">
        <v>6</v>
      </c>
      <c r="D7" s="46" t="s">
        <v>253</v>
      </c>
      <c r="E7" s="224">
        <v>1</v>
      </c>
      <c r="F7" s="312">
        <v>11809</v>
      </c>
      <c r="G7" s="21" t="s">
        <v>6</v>
      </c>
      <c r="H7" s="21" t="s">
        <v>6</v>
      </c>
      <c r="I7" s="21" t="s">
        <v>6</v>
      </c>
      <c r="J7" s="21" t="s">
        <v>6</v>
      </c>
      <c r="K7" s="21" t="s">
        <v>6</v>
      </c>
      <c r="L7" s="21" t="s">
        <v>6</v>
      </c>
    </row>
    <row r="8" spans="1:14" ht="15.75" x14ac:dyDescent="0.25">
      <c r="A8" s="309" t="s">
        <v>419</v>
      </c>
      <c r="B8" s="276"/>
      <c r="C8" s="276"/>
      <c r="D8" s="277"/>
      <c r="E8" s="278">
        <f>SUM(E3:E7)</f>
        <v>15</v>
      </c>
      <c r="F8" s="311">
        <f>SUM(F3:F7)</f>
        <v>255312</v>
      </c>
      <c r="G8" s="4"/>
    </row>
    <row r="9" spans="1:14" x14ac:dyDescent="0.25">
      <c r="A9" s="56"/>
      <c r="B9" s="4"/>
      <c r="C9" s="4"/>
      <c r="D9" s="4"/>
      <c r="G9" s="4"/>
    </row>
    <row r="10" spans="1:14" x14ac:dyDescent="0.25">
      <c r="A10" s="59"/>
      <c r="B10" s="4"/>
      <c r="C10" s="57"/>
      <c r="D10" s="50"/>
      <c r="G10" s="4"/>
    </row>
    <row r="11" spans="1:14" x14ac:dyDescent="0.25">
      <c r="A11" s="4"/>
      <c r="B11" s="4"/>
      <c r="C11" s="57"/>
    </row>
    <row r="12" spans="1:14" x14ac:dyDescent="0.25">
      <c r="A12" s="4"/>
      <c r="G12" s="4"/>
    </row>
    <row r="13" spans="1:14" x14ac:dyDescent="0.25">
      <c r="A13" s="4"/>
      <c r="G13" s="4"/>
    </row>
  </sheetData>
  <mergeCells count="1">
    <mergeCell ref="A4:A5"/>
  </mergeCell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ACD13-F3AF-4BA7-8444-ACED3DAC8E1E}">
  <dimension ref="A1:M22"/>
  <sheetViews>
    <sheetView zoomScale="70" zoomScaleNormal="70" zoomScaleSheetLayoutView="80" zoomScalePageLayoutView="40" workbookViewId="0">
      <pane ySplit="2" topLeftCell="A12" activePane="bottomLeft" state="frozen"/>
      <selection pane="bottomLeft" activeCell="I36" sqref="I36"/>
    </sheetView>
  </sheetViews>
  <sheetFormatPr defaultColWidth="8.85546875" defaultRowHeight="15" x14ac:dyDescent="0.25"/>
  <cols>
    <col min="1" max="1" width="16.42578125" style="85" customWidth="1"/>
    <col min="2" max="2" width="18.28515625" style="5" customWidth="1"/>
    <col min="3" max="3" width="28" style="5" customWidth="1"/>
    <col min="4" max="4" width="33" style="5" customWidth="1"/>
    <col min="5" max="5" width="15.140625" style="5" customWidth="1"/>
    <col min="6" max="6" width="17.85546875" style="5" customWidth="1"/>
    <col min="7" max="12" width="50.7109375" style="84" customWidth="1"/>
    <col min="13" max="13" width="69.7109375" style="84" customWidth="1"/>
    <col min="14" max="16384" width="8.85546875" style="84"/>
  </cols>
  <sheetData>
    <row r="1" spans="1:13" ht="36" customHeight="1" x14ac:dyDescent="0.4">
      <c r="A1" s="10" t="s">
        <v>139</v>
      </c>
      <c r="B1" s="11"/>
      <c r="C1" s="11"/>
      <c r="D1" s="12"/>
      <c r="E1" s="12"/>
      <c r="F1" s="12"/>
      <c r="G1" s="3"/>
      <c r="H1" s="83"/>
    </row>
    <row r="2" spans="1:13" s="85" customFormat="1" ht="68.45" customHeight="1" x14ac:dyDescent="0.25">
      <c r="A2" s="74" t="s">
        <v>0</v>
      </c>
      <c r="B2" s="86" t="s">
        <v>1</v>
      </c>
      <c r="C2" s="86" t="s">
        <v>63</v>
      </c>
      <c r="D2" s="88" t="s">
        <v>152</v>
      </c>
      <c r="E2" s="88" t="s">
        <v>59</v>
      </c>
      <c r="F2" s="88" t="s">
        <v>142</v>
      </c>
      <c r="G2" s="86" t="s">
        <v>180</v>
      </c>
      <c r="H2" s="106" t="s">
        <v>175</v>
      </c>
      <c r="I2" s="87" t="s">
        <v>176</v>
      </c>
      <c r="J2" s="87" t="s">
        <v>177</v>
      </c>
      <c r="K2" s="87" t="s">
        <v>178</v>
      </c>
      <c r="L2" s="87" t="s">
        <v>179</v>
      </c>
      <c r="M2" s="91"/>
    </row>
    <row r="3" spans="1:13" ht="124.15" customHeight="1" x14ac:dyDescent="0.25">
      <c r="A3" s="435" t="s">
        <v>68</v>
      </c>
      <c r="B3" s="75" t="s">
        <v>28</v>
      </c>
      <c r="C3" s="75" t="s">
        <v>5</v>
      </c>
      <c r="D3" s="76" t="s">
        <v>171</v>
      </c>
      <c r="E3" s="105"/>
      <c r="F3" s="105"/>
      <c r="G3" s="103" t="s">
        <v>181</v>
      </c>
      <c r="H3" s="90" t="s">
        <v>221</v>
      </c>
      <c r="I3" s="105" t="s">
        <v>6</v>
      </c>
      <c r="J3" s="105" t="s">
        <v>6</v>
      </c>
      <c r="K3" s="105" t="s">
        <v>6</v>
      </c>
      <c r="L3" s="75" t="s">
        <v>6</v>
      </c>
      <c r="M3" s="91"/>
    </row>
    <row r="4" spans="1:13" ht="112.9" customHeight="1" x14ac:dyDescent="0.25">
      <c r="A4" s="435"/>
      <c r="B4" s="436" t="s">
        <v>29</v>
      </c>
      <c r="C4" s="75" t="s">
        <v>184</v>
      </c>
      <c r="D4" s="76" t="s">
        <v>172</v>
      </c>
      <c r="E4" s="105"/>
      <c r="F4" s="105"/>
      <c r="G4" s="104" t="s">
        <v>170</v>
      </c>
      <c r="H4" s="90" t="s">
        <v>216</v>
      </c>
      <c r="I4" s="105" t="s">
        <v>6</v>
      </c>
      <c r="J4" s="73" t="s">
        <v>153</v>
      </c>
      <c r="K4" s="105" t="s">
        <v>6</v>
      </c>
      <c r="L4" s="101" t="s">
        <v>154</v>
      </c>
    </row>
    <row r="5" spans="1:13" ht="100.15" customHeight="1" x14ac:dyDescent="0.25">
      <c r="A5" s="435"/>
      <c r="B5" s="436"/>
      <c r="C5" s="75" t="s">
        <v>185</v>
      </c>
      <c r="D5" s="110" t="s">
        <v>195</v>
      </c>
      <c r="E5" s="104"/>
      <c r="F5" s="104"/>
      <c r="G5" s="105" t="s">
        <v>6</v>
      </c>
      <c r="H5" s="105" t="s">
        <v>6</v>
      </c>
      <c r="I5" s="105" t="s">
        <v>6</v>
      </c>
      <c r="J5" s="73" t="s">
        <v>153</v>
      </c>
      <c r="K5" s="105" t="s">
        <v>6</v>
      </c>
      <c r="L5" s="75" t="s">
        <v>6</v>
      </c>
    </row>
    <row r="6" spans="1:13" ht="100.15" customHeight="1" x14ac:dyDescent="0.25">
      <c r="A6" s="435"/>
      <c r="B6" s="436"/>
      <c r="C6" s="75" t="s">
        <v>215</v>
      </c>
      <c r="D6" s="108" t="s">
        <v>207</v>
      </c>
      <c r="E6" s="111"/>
      <c r="F6" s="104"/>
      <c r="G6" s="105" t="s">
        <v>6</v>
      </c>
      <c r="H6" s="105" t="s">
        <v>6</v>
      </c>
      <c r="I6" s="105" t="s">
        <v>6</v>
      </c>
      <c r="J6" s="105" t="s">
        <v>6</v>
      </c>
      <c r="K6" s="105" t="s">
        <v>6</v>
      </c>
      <c r="L6" s="75" t="s">
        <v>6</v>
      </c>
    </row>
    <row r="7" spans="1:13" ht="100.15" customHeight="1" x14ac:dyDescent="0.25">
      <c r="A7" s="435"/>
      <c r="B7" s="436"/>
      <c r="C7" s="75" t="s">
        <v>186</v>
      </c>
      <c r="D7" s="109"/>
      <c r="E7" s="104"/>
      <c r="F7" s="104"/>
      <c r="G7" s="105" t="s">
        <v>6</v>
      </c>
      <c r="H7" s="105" t="s">
        <v>6</v>
      </c>
      <c r="I7" s="105" t="s">
        <v>6</v>
      </c>
      <c r="J7" s="105" t="s">
        <v>6</v>
      </c>
      <c r="K7" s="105" t="s">
        <v>6</v>
      </c>
      <c r="L7" s="101" t="s">
        <v>154</v>
      </c>
    </row>
    <row r="8" spans="1:13" ht="100.15" customHeight="1" x14ac:dyDescent="0.25">
      <c r="A8" s="435"/>
      <c r="B8" s="75" t="s">
        <v>30</v>
      </c>
      <c r="C8" s="75" t="s">
        <v>187</v>
      </c>
      <c r="D8" s="77" t="s">
        <v>208</v>
      </c>
      <c r="E8" s="105"/>
      <c r="F8" s="105"/>
      <c r="G8" s="105" t="s">
        <v>6</v>
      </c>
      <c r="H8" s="105" t="s">
        <v>6</v>
      </c>
      <c r="I8" s="105" t="s">
        <v>6</v>
      </c>
      <c r="J8" s="105" t="s">
        <v>6</v>
      </c>
      <c r="K8" s="105" t="s">
        <v>6</v>
      </c>
      <c r="L8" s="75" t="s">
        <v>6</v>
      </c>
    </row>
    <row r="9" spans="1:13" ht="100.15" customHeight="1" x14ac:dyDescent="0.25">
      <c r="A9" s="435"/>
      <c r="B9" s="75" t="s">
        <v>31</v>
      </c>
      <c r="C9" s="75" t="s">
        <v>5</v>
      </c>
      <c r="D9" s="78" t="s">
        <v>118</v>
      </c>
      <c r="E9" s="105"/>
      <c r="F9" s="105"/>
      <c r="G9" s="105" t="s">
        <v>6</v>
      </c>
      <c r="H9" s="90" t="s">
        <v>216</v>
      </c>
      <c r="I9" s="105" t="s">
        <v>6</v>
      </c>
      <c r="J9" s="105" t="s">
        <v>6</v>
      </c>
      <c r="K9" s="105" t="s">
        <v>6</v>
      </c>
      <c r="L9" s="75" t="s">
        <v>6</v>
      </c>
    </row>
    <row r="10" spans="1:13" ht="100.15" customHeight="1" x14ac:dyDescent="0.25">
      <c r="A10" s="435"/>
      <c r="B10" s="75" t="s">
        <v>32</v>
      </c>
      <c r="C10" s="75" t="s">
        <v>5</v>
      </c>
      <c r="D10" s="79" t="s">
        <v>166</v>
      </c>
      <c r="E10" s="107"/>
      <c r="F10" s="107"/>
      <c r="G10" s="103" t="s">
        <v>220</v>
      </c>
      <c r="H10" s="103" t="s">
        <v>218</v>
      </c>
      <c r="I10" s="105" t="s">
        <v>6</v>
      </c>
      <c r="J10" s="105" t="s">
        <v>6</v>
      </c>
      <c r="K10" s="105" t="s">
        <v>6</v>
      </c>
      <c r="L10" s="101" t="s">
        <v>154</v>
      </c>
    </row>
    <row r="11" spans="1:13" ht="100.15" customHeight="1" x14ac:dyDescent="0.25">
      <c r="A11" s="435"/>
      <c r="B11" s="75" t="s">
        <v>33</v>
      </c>
      <c r="C11" s="75" t="s">
        <v>5</v>
      </c>
      <c r="D11" s="79" t="s">
        <v>166</v>
      </c>
      <c r="E11" s="107"/>
      <c r="F11" s="107"/>
      <c r="G11" s="103" t="s">
        <v>219</v>
      </c>
      <c r="H11" s="103" t="s">
        <v>218</v>
      </c>
      <c r="I11" s="105" t="s">
        <v>6</v>
      </c>
      <c r="J11" s="105" t="s">
        <v>6</v>
      </c>
      <c r="K11" s="105" t="s">
        <v>6</v>
      </c>
      <c r="L11" s="101" t="s">
        <v>154</v>
      </c>
    </row>
    <row r="12" spans="1:13" ht="100.15" customHeight="1" x14ac:dyDescent="0.25">
      <c r="A12" s="435"/>
      <c r="B12" s="75" t="s">
        <v>193</v>
      </c>
      <c r="C12" s="102" t="s">
        <v>58</v>
      </c>
      <c r="D12" s="77" t="s">
        <v>206</v>
      </c>
      <c r="E12" s="105"/>
      <c r="F12" s="105"/>
      <c r="G12" s="105" t="s">
        <v>6</v>
      </c>
      <c r="H12" s="105" t="s">
        <v>6</v>
      </c>
      <c r="I12" s="105" t="s">
        <v>6</v>
      </c>
      <c r="J12" s="105" t="s">
        <v>6</v>
      </c>
      <c r="K12" s="105" t="s">
        <v>6</v>
      </c>
      <c r="L12" s="75" t="s">
        <v>6</v>
      </c>
      <c r="M12" s="5"/>
    </row>
    <row r="13" spans="1:13" s="5" customFormat="1" ht="100.15" customHeight="1" x14ac:dyDescent="0.25">
      <c r="A13" s="437" t="s">
        <v>69</v>
      </c>
      <c r="B13" s="75" t="s">
        <v>34</v>
      </c>
      <c r="C13" s="75" t="s">
        <v>188</v>
      </c>
      <c r="D13" s="76" t="s">
        <v>173</v>
      </c>
      <c r="E13" s="105"/>
      <c r="F13" s="105"/>
      <c r="G13" s="105" t="s">
        <v>182</v>
      </c>
      <c r="H13" s="90" t="s">
        <v>217</v>
      </c>
      <c r="I13" s="105" t="s">
        <v>6</v>
      </c>
      <c r="J13" s="105" t="s">
        <v>6</v>
      </c>
      <c r="K13" s="105" t="s">
        <v>6</v>
      </c>
      <c r="L13" s="75" t="s">
        <v>6</v>
      </c>
      <c r="M13" s="84"/>
    </row>
    <row r="14" spans="1:13" ht="100.15" customHeight="1" x14ac:dyDescent="0.25">
      <c r="A14" s="437"/>
      <c r="B14" s="75" t="s">
        <v>35</v>
      </c>
      <c r="C14" s="75" t="s">
        <v>189</v>
      </c>
      <c r="D14" s="80" t="s">
        <v>209</v>
      </c>
      <c r="E14" s="105"/>
      <c r="F14" s="105"/>
      <c r="G14" s="105" t="s">
        <v>6</v>
      </c>
      <c r="H14" s="105" t="s">
        <v>6</v>
      </c>
      <c r="I14" s="105" t="s">
        <v>6</v>
      </c>
      <c r="J14" s="73" t="s">
        <v>183</v>
      </c>
      <c r="K14" s="105" t="s">
        <v>6</v>
      </c>
      <c r="L14" s="75" t="s">
        <v>6</v>
      </c>
    </row>
    <row r="15" spans="1:13" ht="100.15" customHeight="1" x14ac:dyDescent="0.25">
      <c r="A15" s="437"/>
      <c r="B15" s="75" t="s">
        <v>155</v>
      </c>
      <c r="C15" s="75" t="s">
        <v>190</v>
      </c>
      <c r="D15" s="81" t="s">
        <v>210</v>
      </c>
      <c r="E15" s="105"/>
      <c r="F15" s="105"/>
      <c r="G15" s="105" t="s">
        <v>182</v>
      </c>
      <c r="H15" s="105" t="s">
        <v>6</v>
      </c>
      <c r="I15" s="105" t="s">
        <v>6</v>
      </c>
      <c r="J15" s="105" t="s">
        <v>6</v>
      </c>
      <c r="K15" s="105" t="s">
        <v>6</v>
      </c>
      <c r="L15" s="75" t="s">
        <v>6</v>
      </c>
    </row>
    <row r="16" spans="1:13" ht="100.15" customHeight="1" x14ac:dyDescent="0.25">
      <c r="A16" s="437"/>
      <c r="B16" s="75" t="s">
        <v>156</v>
      </c>
      <c r="C16" s="75" t="s">
        <v>191</v>
      </c>
      <c r="D16" s="78" t="s">
        <v>61</v>
      </c>
      <c r="E16" s="105"/>
      <c r="F16" s="105"/>
      <c r="G16" s="105" t="s">
        <v>6</v>
      </c>
      <c r="H16" s="105" t="s">
        <v>6</v>
      </c>
      <c r="I16" s="105" t="s">
        <v>6</v>
      </c>
      <c r="J16" s="105" t="s">
        <v>6</v>
      </c>
      <c r="K16" s="105" t="s">
        <v>6</v>
      </c>
      <c r="L16" s="75" t="s">
        <v>6</v>
      </c>
    </row>
    <row r="17" spans="1:12" ht="100.15" customHeight="1" x14ac:dyDescent="0.25">
      <c r="A17" s="437"/>
      <c r="B17" s="114" t="s">
        <v>192</v>
      </c>
      <c r="C17" s="89" t="s">
        <v>58</v>
      </c>
      <c r="D17" s="77" t="s">
        <v>206</v>
      </c>
      <c r="E17" s="105"/>
      <c r="F17" s="105"/>
      <c r="G17" s="105" t="s">
        <v>6</v>
      </c>
      <c r="H17" s="105" t="s">
        <v>6</v>
      </c>
      <c r="I17" s="105" t="s">
        <v>6</v>
      </c>
      <c r="J17" s="105" t="s">
        <v>6</v>
      </c>
      <c r="K17" s="105" t="s">
        <v>6</v>
      </c>
      <c r="L17" s="75" t="s">
        <v>6</v>
      </c>
    </row>
    <row r="18" spans="1:12" ht="100.15" customHeight="1" x14ac:dyDescent="0.25">
      <c r="A18" s="437"/>
      <c r="B18" s="73" t="s">
        <v>157</v>
      </c>
      <c r="C18" s="102" t="s">
        <v>194</v>
      </c>
      <c r="D18" s="77" t="s">
        <v>206</v>
      </c>
      <c r="E18" s="105"/>
      <c r="F18" s="105"/>
      <c r="G18" s="105" t="s">
        <v>6</v>
      </c>
      <c r="H18" s="105" t="s">
        <v>6</v>
      </c>
      <c r="I18" s="105" t="s">
        <v>6</v>
      </c>
      <c r="J18" s="105" t="s">
        <v>6</v>
      </c>
      <c r="K18" s="105" t="s">
        <v>6</v>
      </c>
      <c r="L18" s="75" t="s">
        <v>6</v>
      </c>
    </row>
    <row r="19" spans="1:12" ht="100.15" customHeight="1" x14ac:dyDescent="0.25">
      <c r="A19" s="82" t="s">
        <v>73</v>
      </c>
      <c r="B19" s="75"/>
      <c r="C19" s="75"/>
      <c r="D19" s="77" t="s">
        <v>205</v>
      </c>
      <c r="E19" s="105"/>
      <c r="F19" s="105"/>
      <c r="G19" s="105" t="s">
        <v>6</v>
      </c>
      <c r="H19" s="105" t="s">
        <v>6</v>
      </c>
      <c r="I19" s="105" t="s">
        <v>6</v>
      </c>
      <c r="J19" s="105" t="s">
        <v>6</v>
      </c>
      <c r="K19" s="105" t="s">
        <v>6</v>
      </c>
      <c r="L19" s="75" t="s">
        <v>6</v>
      </c>
    </row>
    <row r="20" spans="1:12" x14ac:dyDescent="0.25">
      <c r="I20" s="72"/>
      <c r="J20" s="72"/>
      <c r="K20" s="72"/>
      <c r="L20" s="72"/>
    </row>
    <row r="21" spans="1:12" x14ac:dyDescent="0.25">
      <c r="I21" s="72"/>
      <c r="J21" s="72"/>
      <c r="K21" s="72"/>
      <c r="L21" s="72"/>
    </row>
    <row r="22" spans="1:12" x14ac:dyDescent="0.25">
      <c r="I22" s="72"/>
      <c r="J22" s="72"/>
      <c r="K22" s="72"/>
      <c r="L22" s="72"/>
    </row>
  </sheetData>
  <mergeCells count="3">
    <mergeCell ref="A3:A12"/>
    <mergeCell ref="B4:B7"/>
    <mergeCell ref="A13:A18"/>
  </mergeCells>
  <pageMargins left="0.7" right="0.7" top="0.75" bottom="0.75" header="0.3" footer="0.3"/>
  <pageSetup paperSize="9" scale="4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Buildings</vt:lpstr>
      <vt:lpstr>Renewable Energy</vt:lpstr>
      <vt:lpstr>Transportation</vt:lpstr>
      <vt:lpstr>Waste and Circular Economy</vt:lpstr>
      <vt:lpstr> Water and Wastewater</vt:lpstr>
      <vt:lpstr>Land Use and Area Projects</vt:lpstr>
      <vt:lpstr>Climate Change Adaptation</vt:lpstr>
      <vt:lpstr>Buildings 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Torunn Brånå</dc:creator>
  <cp:keywords/>
  <dc:description/>
  <cp:lastModifiedBy>Miriam Bugge Anderssen</cp:lastModifiedBy>
  <cp:revision/>
  <cp:lastPrinted>2021-02-15T14:59:09Z</cp:lastPrinted>
  <dcterms:created xsi:type="dcterms:W3CDTF">2021-01-30T12:13:17Z</dcterms:created>
  <dcterms:modified xsi:type="dcterms:W3CDTF">2022-02-22T15:56:32Z</dcterms:modified>
  <cp:category/>
  <cp:contentStatus/>
</cp:coreProperties>
</file>