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Grønt låneprogram\Miljøeffektrapportering\Impact report 2020\Taxonomy alignment spreadsheet\"/>
    </mc:Choice>
  </mc:AlternateContent>
  <xr:revisionPtr revIDLastSave="0" documentId="13_ncr:1_{4E9DB42A-8B9F-4201-9E98-04347B5C72D4}" xr6:coauthVersionLast="45" xr6:coauthVersionMax="46" xr10:uidLastSave="{00000000-0000-0000-0000-000000000000}"/>
  <bookViews>
    <workbookView xWindow="22932" yWindow="-108" windowWidth="23256" windowHeight="14016" xr2:uid="{1FD9C235-5889-4BE7-ABE0-456E472B531F}"/>
  </bookViews>
  <sheets>
    <sheet name="Summary" sheetId="9" r:id="rId1"/>
    <sheet name="Buildings" sheetId="6" r:id="rId2"/>
    <sheet name="Renewable Energy" sheetId="8" r:id="rId3"/>
    <sheet name="Transportation" sheetId="7" r:id="rId4"/>
    <sheet name="Waste and Circular Economy" sheetId="3" r:id="rId5"/>
    <sheet name=" Water and Wastewater" sheetId="1" r:id="rId6"/>
    <sheet name="Land Use and Area Projects" sheetId="5" r:id="rId7"/>
    <sheet name="Climate Change Adaptation" sheetId="4"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 i="9" l="1"/>
  <c r="J12" i="9"/>
  <c r="J16" i="9"/>
  <c r="J8" i="9" l="1"/>
  <c r="J9" i="9" s="1"/>
  <c r="J17" i="9"/>
  <c r="J10" i="9"/>
  <c r="J18" i="9"/>
  <c r="J19" i="9" s="1"/>
  <c r="J11" i="9"/>
</calcChain>
</file>

<file path=xl/sharedStrings.xml><?xml version="1.0" encoding="utf-8"?>
<sst xmlns="http://schemas.openxmlformats.org/spreadsheetml/2006/main" count="837" uniqueCount="298">
  <si>
    <t>Subcategory</t>
  </si>
  <si>
    <t>Project type</t>
  </si>
  <si>
    <t xml:space="preserve">Taxonomy activity </t>
  </si>
  <si>
    <t xml:space="preserve">Taxonomy metrics &amp; thresholds (TSC) </t>
  </si>
  <si>
    <t>Preliminary alignment assessment</t>
  </si>
  <si>
    <t>Aligned</t>
  </si>
  <si>
    <t>5.1.1 Separating wastewater and surface runoff</t>
  </si>
  <si>
    <t>No quantitative threshold, see description in Criteria Document</t>
  </si>
  <si>
    <t>n/a</t>
  </si>
  <si>
    <t>Likely aligned</t>
  </si>
  <si>
    <t>5.2.1 Heat recovery</t>
  </si>
  <si>
    <t>4.25 Production of heat/cool using waste heat</t>
  </si>
  <si>
    <t>The activity produces heat/cool from waste heat</t>
  </si>
  <si>
    <t>5.2.2 Energy recovery</t>
  </si>
  <si>
    <t>7.6 Installation, maintenance and repair of renewable energy technologies</t>
  </si>
  <si>
    <t>The activity consists in one of the following individual measures, if installed on-site as technical building systems: (...) 
(h) installation, maintenance and repair of heat exchanger/recovery systems.</t>
  </si>
  <si>
    <t>5.2 Renewal of water collection, treatment and supply systems</t>
  </si>
  <si>
    <t>Likely not aligned</t>
  </si>
  <si>
    <t>5.4 Renewal of waste water collection and treatment</t>
  </si>
  <si>
    <t>1. The renewal of the front-to-end waste water system, including collection, treatment and discharges of waste water, improves energy efficiency by decreasing the average energy use of the system by at least 10 % compared to own baseline performance averaged over 3 years, demonstrated on an annual basis. 2. The operator of the front-to-end waste water system demonstrates that there are no material changes relating to external conditions, including modifications to discharge authorisation(s) or changes in load to the agglomeration that would lead to a reduction of energy use independent of efficiency measures taken. 3. The energy use of the system is calculated in kWh per cubic meter waste water effluent treated, taking into account measures improving energy use relating to source control (reduction of storm water or pollutant load inputs to the sewer network), network design or process design, and taking into account energy generation within the system (including hydraulic, solar and wind energy). 4. An assement of the direct GHG emissions from the centralised waste water system, including collection (sewer network) and treatment, has been performed. The results are disclosed to investors and clients on demand.</t>
  </si>
  <si>
    <t>Recovery rate of at least 30%</t>
  </si>
  <si>
    <t>5.6 Anaerobic digestion of sewage sludge</t>
  </si>
  <si>
    <t>1. A monitoring plan is in place for methane leakage at the facility. 2. The produced biogas is used directly for the generation of electricity or heat, or upgraded to bio-methane for injection in the natural gas grid, or used as vehicle fuel or as feedstock in chemical industry.</t>
  </si>
  <si>
    <t>5.1 Construction, extension and operation of water collection, treatment and supply
systems</t>
  </si>
  <si>
    <t>5.3 Construction, extension and operation of waste water collection and treatment</t>
  </si>
  <si>
    <t>1. The front-to-end waste water system, including collection, treatment and discharges of waste water, has net zero energy use, demonstrated on an annual basis. 2. The energy use of the system is calculated in kWh per cubic meter waste water effluent treated, taking into account measures improving energy use relating to source control (reduction of storm water or pollutant load inputs to the sewer network), network design or process design, and taking into account energy generation within the system (including hydraulic, solar and wind energy). 3. An assessment of the direct GHG emissions from the centralised waste water system, including collection (sewer network) and treatment, has been performed. The results are disclosed to investors and clients on demand.</t>
  </si>
  <si>
    <t>Only zero emission or fossil-free machinery or vehicles should be used</t>
  </si>
  <si>
    <t>5.4.2 No-dig projects</t>
  </si>
  <si>
    <t>Other</t>
  </si>
  <si>
    <t>4.1.1 Measures that contribute to waste prevention or greater reuse</t>
  </si>
  <si>
    <t>4.2.1 Collection measures that increase waste sorting at source</t>
  </si>
  <si>
    <t>5.5 Collection and transport of non-hazardous waste in source segregated fractions</t>
  </si>
  <si>
    <t>All separately collected and transported non-hazardous waste that is segregated at source, including co-mingling, is sent to preparation for reuse or recycling.</t>
  </si>
  <si>
    <t>4.2.2 More efficient waste collection</t>
  </si>
  <si>
    <t xml:space="preserve">Reduces transportation </t>
  </si>
  <si>
    <t>5.9 Material recovery from non-hazardous waste</t>
  </si>
  <si>
    <t>The activity converts at least 50 %, in terms of weight, of the processed separately collected non-hazardous waste into secondary raw materials that are suitable for the substitution of virgin materials in production processes.</t>
  </si>
  <si>
    <t>5.7 Anaerobic digestion of bio-waste</t>
  </si>
  <si>
    <t>1. A monitoring and contingency plan is in place for methane leakage at the facility. 2. The produced biogas is used directly for the generation of electricity or heat, or upgraded to bio-methane for injection in the natural gas grid, or used as vehicle fuel or as feedstock in chemical industry. 3. The bio-waste that is used for anaerobic digestion is source segregated and collected separately. 4. The produced digestate is used as fertiliser or soil improver, either directly or after composting or any other treatment, and meets the requirements for fertilising materials set out in Component Material Categories (CMC) 4 and 5 in Annex II to Regulation (EU) 2019/1009, or national rules on fertilisers or soil improvers for agricultural use. 5. In the dedicated bio-waste treatment plants, bio-waste constitutes at least 90 % of the input feedstock, measured in weight, as an annual average, and the share of other input material is less than or equal to 10 % of the input feedstock. Such other input material may not include food or feed crops.</t>
  </si>
  <si>
    <t>5.10 Landfill gas capture and utilisation</t>
  </si>
  <si>
    <t>1. The landfill has not been opened after 8 July 2020.
2. The landfill or landfill cell where the gas capture system is newly installed, extended, or retrofitted is permanently closed and is not taking further biodegradable waste.
3. The produced landfill gas is used for the generation of electricity or heat as biogas, or upgraded to bio-methane for injection in the natural gas grid, or used as vehicle fuel or as feedstock in chemical industry.
4. Methane emissions from the landfill and leakages from the landfill gas collection and utilisation facilities are subject to control and monitoring procedures set out in Annex III to Council Directive 99/31/EC419.</t>
  </si>
  <si>
    <t>6.1.1 Measures against pollution on land</t>
  </si>
  <si>
    <t>6.1.2 Measures against water pollution (ports, seas, rivers, watercourses etc.)</t>
  </si>
  <si>
    <t>Improvement of water quality status classification from ‘good’ to ‘very good’. Other measures that help improve water quality or strengthen biological diversity where the status classification is not relevant will also be considered.</t>
  </si>
  <si>
    <t>6.2.1 Sustainable area development</t>
  </si>
  <si>
    <t>6.2.2 Nature restoration</t>
  </si>
  <si>
    <t>7.1.1 Surface runoff management</t>
  </si>
  <si>
    <t>7.2.1 Protection against natural disasters</t>
  </si>
  <si>
    <t>7.2.2 Infrastructure relocation</t>
  </si>
  <si>
    <t>7.2.3 Other climate change adaptation measures</t>
  </si>
  <si>
    <t>7.3.1 Warning systems and emergency preparedness</t>
  </si>
  <si>
    <t>1.1.1 Individual energy efficiency measures</t>
  </si>
  <si>
    <t>7.3 Installation, maintenance and repair of energy efficiency equipment</t>
  </si>
  <si>
    <t>The activity consists in of the following, provided that measures comply with mimimum standards set out in the EPBD: (a) addition of insulation to existing envelope components, such as external walls (including green walls), roofs (including green roofs), lofts, basements and ground floors (including measures to ensure air-tightness, measures to reduce the effects of thermal bridges and scaffolding) and products for the application of the insulation to the building envelope (including mechanical fixings and adhesive);
(b) replacement of existing windows with new energy efficient windows;
(c) replacement of existing external doors with new energy efficient doors;
(d) installation and replacement of heating, ventilation and air-conditioning (HVAC) and water heating systems, including equipment related to district heating services, with highly efficient technologies;
(e) installation of low water and energy using kitchen and sanitary water fittings which comply with technical specifications set out in Appendix D to this Annex and, in case of shower solutions, mixer showers, shower outlets and taps, have a max water flow of 6 L/min or less attested by an existing label in the Union market.</t>
  </si>
  <si>
    <t>1.1.2 Major renovation projects</t>
  </si>
  <si>
    <t>7.2 Renovation of existing buildings</t>
  </si>
  <si>
    <t>The building renovation complies with the applicable requirements for major renovations.
Alternatively, it leads to a reduction of primary energy demand (PED) of at least 30 %.</t>
  </si>
  <si>
    <t>1.1.3 Renovation of existing building stock in conjunction combined with a new extension building</t>
  </si>
  <si>
    <t>Each building part (existing and new) should comply with the criteria for their respective categories.</t>
  </si>
  <si>
    <t>1.1.4 Adapting existing buildings to climate change</t>
  </si>
  <si>
    <t>7.2. Renovation of existing buildings (Climate Change Adaptation criteria)</t>
  </si>
  <si>
    <t xml:space="preserve">Physical and non-physical solutions that reduce the most important physical climate risks that are material to that activity. The solution should meet a number of criteria, including that there should have been carried out a robust climate risk and vulnerability assessment; that the solution does not adversely affect the adaptation or resilience of other activities, structures or people; that nature-based solutions are favoured; that the solution is monitored and measured against pre-defined indicators, etc. </t>
  </si>
  <si>
    <t>1.1.5 Renewable energy in buildings</t>
  </si>
  <si>
    <t>The activity consists in one of the following individual measures, if installed on-site as technical building systems:
(a) installation, maintenance and repair of solar photovoltaic systems and the ancillary technical equipment;
(b) installation, maintenance and repair of solar hot water panels and the ancillary technical equipment;
(c) installation, maintenance, repair and upgrade of heat pumps contributing to the targets for renewable energy in heat and cool in accordance with Directive (EU) 2018/2001 and the ancillary technical equipment;
(d) installation, maintenance and repair of wind turbines and the ancillary technical equipment;
(e) installation, maintenance and repair of solar transpired collectors and the ancillary technical equipment;
(f) installation, maintenance and repair of thermal or electric energy storage units and the ancillary technical equipment;
(g) installation, maintenance and repair of high efficiency micro CHP (combined heat and power) plant; (h) installation, maintenance and repair of heat exchanger/recovery systems.</t>
  </si>
  <si>
    <t>1.1.6 Energy storage in buildings</t>
  </si>
  <si>
    <t xml:space="preserve">The activity consists in one of the following individual measures, if installed on-site as technical building systems: (...)
(f) installation, maintenance and repair of thermal or electric energy storage units and the ancillary technical equipment;
</t>
  </si>
  <si>
    <t>1.2.1 New low-energy buildings</t>
  </si>
  <si>
    <t>Energy demand min. 20% below requirement in the national building code</t>
  </si>
  <si>
    <t>7.1 Construction of new buildings</t>
  </si>
  <si>
    <t>Constructions of new buildings for which:
1. The Primary Energy Demand (PED), defining the energy performance of the building resulting from the construction, is at least 20 % lower than the threshold set for the nearly zero-energy building (NZEB) requirements in national measures implementing Directive 2010/31/EU of the European Parliament and of the Council. The energy performance is certified using an as built Energy Performance Certificate (EPC).
2. For buildings larger than 5000 m2, upon completion, the building resulting from the construction undergoes testing for air-tightness and thermal integrity, and any deviation in the levels of performance set at the design stage or defects in the building envelope are disclosed to investors and clients.
3. For buildings larger than 5000 m2, the life cycle Global Warming Potential (GWP) of the building resulting from the construction has been calculated for each stage in the life cycle and is disclosed to investors and clients on demand.</t>
  </si>
  <si>
    <t>1.2.2 New buildings with climate-friendly materials</t>
  </si>
  <si>
    <t>Extensive use of climate-friendly materials (see Criteria Document for definitions)</t>
  </si>
  <si>
    <t>1.2.3 New buildings designed for reuse</t>
  </si>
  <si>
    <t>The building and the majority of the materials are suitable for reuse during their lifetime</t>
  </si>
  <si>
    <t>1.2.4 Green certificated building</t>
  </si>
  <si>
    <t>BREEAM Excellent or Outstanding, or the Nordic Swan Ecolabel</t>
  </si>
  <si>
    <t>1.2.5 Buildings with locally produced energy</t>
  </si>
  <si>
    <t>3.1.1 Bicycles</t>
  </si>
  <si>
    <t>6.4 Operation of personal mobility devices</t>
  </si>
  <si>
    <t>1. The propulsion of personal mobility devices comes from the physical activity of the user, from a zero-emissions motor, or a mix of zero-emissions motor and physical activity.
2. The personal mobility devices are allowed to be operated on the same public infrastructure as bikes or pedestrians</t>
  </si>
  <si>
    <t>3.1.2 Facilitating walking and cycling</t>
  </si>
  <si>
    <t>6.15 Infrastructure enabling low-carbon road transport</t>
  </si>
  <si>
    <t>(1) The activity complies with one or more of the following criteria:
(a) the infrastructure is dedicated to the operation of vehicles with zero tailpipe CO2 emissions: electric charging points, electricity grid connection upgrades, hydrogen fuelling stations or electric road systems (ERS) (...) (2) The infrastructure is not dedicated to the transport of fossil fuels.</t>
  </si>
  <si>
    <t>3.2.1 Zero-emission vehicles</t>
  </si>
  <si>
    <t>Must run on electricity, biogas or green hydrogen. If biogas: contractual requirement that fossil fuels will not be used.</t>
  </si>
  <si>
    <t>6.5 Transport by motorbikes, passenger cars and light commercial vehicles</t>
  </si>
  <si>
    <t>The activity complies with the following criteria:
(a) for vehicles of category M1 and N1:
(i) until 31 December 2025, specific emissions of CO2, as defined in Article 3(1), point (h), of Regulation (EU) 2019/631, are lower than 50gCO2/km (low- and zero-emission light-duty vehicles);
(ii) from 1 January 2026, specific emissions of CO2, as defined in Article 3(1), point (h), of Regulation (EU) 2019/631, are zero.
(b) for vehicles of category L, the tailpipe CO2 emissions equal to 0g CO2e/km calculated in accordance with the emission test laid down in Regulation (EU) 168/2013</t>
  </si>
  <si>
    <t>6.3 Urban, suburban and road passenger transport</t>
  </si>
  <si>
    <t>The direct (tailpipe) CO2 emissions of the vehicles are zero.</t>
  </si>
  <si>
    <t>6.6 Freight transport services by road</t>
  </si>
  <si>
    <t>1. Vehicles with a technically permissible maximum laden mass not exceeding 7,5 tonnes are ‘zero-emission heavy-duty vehicles’ as defined in Article 3, point (11), of Regulation (EU) 2019/1242.
2. Vehicles with a technically permissible maximum laden mass exceeding 7,5 tonnes are ‘zero-emission heavy-duty vehicles’, as defined in Article 3, point (11), of Regulation (EU) 2019/1242 or ‘low-emission heavy-duty vehicles’ as defined in Article 3, point (12), of that Regulation.
3. Vehicles are not dedicated to transporting fossil fuels</t>
  </si>
  <si>
    <t>3.2.2 Equipment for rail-based public transport</t>
  </si>
  <si>
    <t>3.3.1 Zero-emission maritime transport</t>
  </si>
  <si>
    <t>Should run on electricity, biogas, green hydrogen or ammonia as fuel. Hybrid solutions will be considered.</t>
  </si>
  <si>
    <t>6.7 Inland passenger water transport</t>
  </si>
  <si>
    <t>The activity complies with one or both of the following criteria:
(a) the vessels have zero direct (tailpipe) CO2 emissions;
(b) until 31 December 2025, hybrid vessels use at least 50% of zero direct (tailpipe) CO2 emission fuel mass or plug-in power for their normal operation.</t>
  </si>
  <si>
    <t>3.4.1 Zero-emission heavy machinery</t>
  </si>
  <si>
    <t>3.5.1 Charging points for vehicles</t>
  </si>
  <si>
    <t xml:space="preserve">No quantitative threshold for normal chargers. High-speed chargers should meet minimum technical requirements. See description in Criteria Document. </t>
  </si>
  <si>
    <t>3.5.2 Filling stations for green hydrogen and biogas</t>
  </si>
  <si>
    <t xml:space="preserve">Should meet minimum technical requirements. See description in Criteria Document. </t>
  </si>
  <si>
    <t>3.5.3 Operating equipment for public transport</t>
  </si>
  <si>
    <t>(1) The activity complies with one or more of the following criteria:
(…) (c) the infrastructure and installations that are dedicated to public passenger transport. (2) The infrastructure is not dedicated to the transport of fossil fuels.</t>
  </si>
  <si>
    <t>3.5.4 Trackway and other infrastructure</t>
  </si>
  <si>
    <t>6.16 Infrastructure for water transport</t>
  </si>
  <si>
    <t>1. The activity complies with one or more of the following criteria:
(a) the infrastructure is dedicated to the operation of vessels with zero direct (tailpipe) CO2 emissions: electricity charging, hydrogen-based refuelling;
(b) the infrastructure is dedicated to the provision of shore-side electrical power to vessels at berth;
(...)
2. The infrastructure is not dedicated to the transport of fossil fuels.</t>
  </si>
  <si>
    <t>3.5.6 Other port infrastructure</t>
  </si>
  <si>
    <t>Zero-emission port infrastructure that only uses electricity or green hydrogen.</t>
  </si>
  <si>
    <t>1. The activity complies with one or more of the following criteria:
(...) (c) the infrastructure is dedicated to the performance of the port’s own operations with zero direct (tailpipe) CO2 emissions;
(d) the infrastructure and installations are dedicated to transhipping freight between the modes: terminal infrastructure and superstructures for loading, unloading and transhipment of goods.
2. The infrastructure is not dedicated to the transport of fossil fuels.</t>
  </si>
  <si>
    <t>3.5.7 Infrastructure for zero-emission heavy machinery</t>
  </si>
  <si>
    <t>(1) The activity complies with one or more of the following criteria:
(a) the infrastructure is dedicated to the operation of vehicles with zero tailpipe CO2 emissions: electric charging points, electricity grid connection upgrades, hydrogen fuelling stations or electric road systems (ERS);
(...) (2) The infrastructure is not dedicated to the transport of fossil fuels.</t>
  </si>
  <si>
    <t>2.1.1 Renewable energy production</t>
  </si>
  <si>
    <t>2.2.1 Energy storage in connection with production plants</t>
  </si>
  <si>
    <t>2.3.1 Network capacity</t>
  </si>
  <si>
    <t>2.3.2 District heating/cooling</t>
  </si>
  <si>
    <t>4.1 Electricity generation using solar photovoltaic technology</t>
  </si>
  <si>
    <t>The activity generates electricity using solar PV technology.</t>
  </si>
  <si>
    <t>4.2 Electricity generation using concentrated solar power (CSP) technology</t>
  </si>
  <si>
    <t>The activity generates electricity using CSP technology.</t>
  </si>
  <si>
    <t>4.8 Electricity generation from bioenergy</t>
  </si>
  <si>
    <t>1. Agricultural biomass used in the activity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are at least 80 % in relation to the GHG saving methodology and the relative fossil fuel comparator set out in Annex VI to Directive (EU) 2018/2001.
3. Where the installations rely on anaerobic digestion of organic material, the production of the digestate meets the criteria in Sections 5.6 and criteria 1 and 2 of Section 5.7 of this Annex, as applicable.
4. Points 1 and 2 do not apply to electricity generation installations with a total rated thermal input below 2 MW and using gaseous biomass fuels.
5. For electricity generation installations with a total rated thermal input from 50 to 100 MW, the activity applies high-efficiency cogeneration technology, or, for electricity-only
installations, the activity meets an energy efficiency level associated with the best available techniques (BAT-AEELs) as referred to in Commission Implementing Decision (EU) 2017/1442.
6. For electricity generation installations with a total rated thermal input above 100 MW, the activity complies with one or more of the following criteria: (a) attain electrical efficiency of at least 36 %;
(b) generate highly efficient CHP (combined heat and power) as referred to in Directive
2012/27/EU of the European Parliament and of the Council;
(c) use carbon capture and storage technology</t>
  </si>
  <si>
    <t>4.9 Transmission and distribution of electricity</t>
  </si>
  <si>
    <t>4.17 Cogeneration of heat/cool and power from solar energy</t>
  </si>
  <si>
    <t>The activity consists in the cogeneration of electricity and heat/cool from solar energy</t>
  </si>
  <si>
    <t>4.21 Production of heat/cool from solar thermal heating</t>
  </si>
  <si>
    <t>The activity produces heat/cool using solar thermal heating.</t>
  </si>
  <si>
    <t>4.13 Manufacture of biogas and biofuels for use in transport</t>
  </si>
  <si>
    <t>(1) Agricultural biomass used in the activity for the manufacture of biogas or biofuels for use in transport complies with the criteria laid down in Article 29, paragraphs 2 to 5, of Directive (EU) 2018/2001. Forest biomass used in the activity for the manufacture of biogas or biofuels for use in transport complies with the criteria laid down in Article 29, paragraphs 6 and 7, of that Directive. Food-and feed crops are not used in the activity for the manufacture of biofuels for use in transport. (2) The greenhouse gas emission savings from the manufacture of biofuels and biogas for use in transport are at least 65 % in relation to the GHG saving methodology and the relative fossil fuel comparator set out in Annex V to Directive (EU) 2018/2001.
(3) Where the manufacture of biogas relies on anaerobic digestion of organic material, the production of the digestate meets the criteria in Sections 5.6 and criteria 1 and 2 of Section 5.7 of this Annex, as applicable.</t>
  </si>
  <si>
    <t>4.24 Production of heat/cool from bioenergy</t>
  </si>
  <si>
    <t>1. Agricultural biomass used in the activity for the production of heat and cool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are at least 80 % in relation to the GHG emission saving methodology and relative fossil fuel comparator set out in Annex VI to Directive (EU) 2018/2001.
3. Where the installations rely on anaerobic digestion of organic material, the production of the digestate meets the criteria in Sections 5.6 and criteria 1 and 2 of Section 5.7 of this Annex, as applicable.
4. Points 1 and 2 do not apply to electricity generation installations with a total rated thermal input below 2 MW and using gaseous biomass fuels.</t>
  </si>
  <si>
    <t>4.22 Production of heat/cool from geothermal energy</t>
  </si>
  <si>
    <t>4.20 Cogeneration of heat/cool and power from bioenergy</t>
  </si>
  <si>
    <t>1. Agricultural biomass used in the activity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in cogeneration installations are at least 80 % in relation to the GHG emission saving methodology and fossil fuel comparator set out in Annex VI to Directive (EU) 2018/2001.
3. Where the cogeneration installations rely on anaerobic digestion of organic material, the production of the digestate meets the criteria in Sections 5.6 and criteria 1 and 2 of Section 5.7 of this Annex, as applicable.
4. Points 1 and 2 do not apply to electricity generation installations with a total rated thermal input below 2 MW and using gaseous biomass fuels.</t>
  </si>
  <si>
    <t>4.18  Cogeneration of heat/cool and power from geothermal energy</t>
  </si>
  <si>
    <t>The life-cycle GHG emissions from the generation of electricity from geothermal energy are lower than 100gCO2e/kWh. Life-cycle GHG emissions are calculated based on project-specific data, where available, using Commission Recommendation 2013/179/EU or, alternatively, using ISO 14067:2018 or ISO 14064-1:2018. Quantified life-cycle GHG emissions are verified by an independent third party.</t>
  </si>
  <si>
    <t>4.10 Storage of electricity</t>
  </si>
  <si>
    <t>The activity is the construction and operation of electricity storage including closed-loop pumped hydropower storage, defined as hydro plants with no natural water inflow into the upper reservoir, where the water that generates electricity was previously pumped uphill. Pumped storage connected to river bodies are not eligible.</t>
  </si>
  <si>
    <t>4.11 Storage of thermal energy</t>
  </si>
  <si>
    <t>The activity stores thermal energy, including Thermal Energy Storage (UTES) or Aquifer Thermal Energy Storage (ATES)</t>
  </si>
  <si>
    <t>4.12 Storage of hydrogen</t>
  </si>
  <si>
    <t>The activity is one of the following:
(a) construction of hydrogen storage facilities.
(b) operation of hydrogen storage facilities where the hydrogen stored in the facility
meets the criteria for manufacture of hydrogen set out in Section 3.9. of this Annex.</t>
  </si>
  <si>
    <t>4.15 District heating/cooling distribution</t>
  </si>
  <si>
    <t>The transmission and distribution infrastructure or equipment in the system is the
interconnected European system, i.e. the interconnected electricity system covering the interconnected control areas of Member States, Norway, Switzerland and the United Kingdom, and its subordinated systems.</t>
  </si>
  <si>
    <t>The activity complies with one of the following criteria:
(a) for construction and operation of pipelines and associated infrastructure for
distributing heating and cooling, the system meets the definition of efficient district heating and cooling systems laid down in Article 2, point 41, of Directive 2012/27/EU;
(b) for refurbishment of pipelines and associated infrastructure for distributing heating and cooling, the investment that makes the system meet the definition of efficient district heating or cooling laid down in Article 2, point 41, of Directive 2012/27/EU starts within a three year period as underpinned by a contractual obligation or an equivalent in case of operators in charge of both generation and the network;
(c) The activity is the following:
(i) modification to lower temperature regimes;
(ii) advanced pilot systems (control and energy management systems, Internet of
Things)</t>
  </si>
  <si>
    <t>The life-cycle GHG emissions from the combined generation of heat/cool and power  from geothermal energy are lower than 100gCO2e per 1 kWh of energy input to the combined generation. Life-cycle GHG emissions are calculated based on project-specific data, where available, using Commission Recommendation 2013/179/EU or, alternatively, using ISO 14067:2018 or ISO 14064-1:2018. Quantified life-cycle GHG emissions are verified by an independent third party</t>
  </si>
  <si>
    <t>a) Expected energy demand reduced by 30% compared to pre-situation</t>
  </si>
  <si>
    <t>b) Extensive use of climate friendly materials</t>
  </si>
  <si>
    <t>c) Renovation leading to minimum BREEAM Excellent or Nordic Swan Ecoabel certification</t>
  </si>
  <si>
    <t>d) On-site renewable energy production covers minimum 70 % of energy demand post-renovation</t>
  </si>
  <si>
    <t>1.1.7 Use of DFØ (The Norwegian Agency for Public and Financial Management)'s Guidelines for sustainable procurement of building renovation</t>
  </si>
  <si>
    <t xml:space="preserve">Procurement is based on DFØ's guidelines with a minimum requirement of 'advanced' or 'spearhead' level. </t>
  </si>
  <si>
    <t>1.2.6 Use of DFØ (The Norwegian Agency for Public and Financial Management)'s Guidelines for sustainable procurement of buildings</t>
  </si>
  <si>
    <t>On-site renewable energy production covers minimum 70 % of energy demand (includes energy-plus buildings)</t>
  </si>
  <si>
    <t>Number of projects</t>
  </si>
  <si>
    <r>
      <rPr>
        <b/>
        <sz val="11"/>
        <color theme="1"/>
        <rFont val="IBM Plex Sans"/>
        <family val="2"/>
      </rPr>
      <t xml:space="preserve">Could not be assessed </t>
    </r>
    <r>
      <rPr>
        <sz val="11"/>
        <color theme="1"/>
        <rFont val="IBM Plex Sans"/>
        <family val="2"/>
      </rPr>
      <t xml:space="preserve">due to different thresholds and metrics. The excessive documentation required to qualify under this criterion is not obtainable from small-scale public sector bio energy activities in Norway. </t>
    </r>
  </si>
  <si>
    <r>
      <rPr>
        <b/>
        <sz val="11"/>
        <color theme="1"/>
        <rFont val="IBM Plex Sans"/>
        <family val="2"/>
      </rPr>
      <t>Likely aligned</t>
    </r>
    <r>
      <rPr>
        <sz val="11"/>
        <color theme="1"/>
        <rFont val="IBM Plex Sans"/>
        <family val="2"/>
      </rPr>
      <t xml:space="preserve">, with the reservation that the EPBD is not legally implemented in Norway. National minimum standards for building components in Norway are normally stringent. </t>
    </r>
  </si>
  <si>
    <r>
      <rPr>
        <b/>
        <sz val="11"/>
        <color theme="1"/>
        <rFont val="IBM Plex Sans"/>
        <family val="2"/>
      </rPr>
      <t>Likely aligned</t>
    </r>
    <r>
      <rPr>
        <sz val="11"/>
        <color theme="1"/>
        <rFont val="IBM Plex Sans"/>
        <family val="2"/>
      </rPr>
      <t>, with the reservation that PED is not normally calculated in Norway. Threshold of 30% reduction is otherwise aligned.</t>
    </r>
  </si>
  <si>
    <r>
      <t>Projects qualified under this criterion will be assessed individually against the</t>
    </r>
    <r>
      <rPr>
        <b/>
        <sz val="11"/>
        <color theme="1"/>
        <rFont val="IBM Plex Sans"/>
        <family val="2"/>
      </rPr>
      <t xml:space="preserve"> </t>
    </r>
    <r>
      <rPr>
        <sz val="11"/>
        <color theme="1"/>
        <rFont val="IBM Plex Sans"/>
        <family val="2"/>
      </rPr>
      <t>Taxonomy, based on the criterion each building part meets.</t>
    </r>
  </si>
  <si>
    <r>
      <t>Projects qualified under this criterion will be assessed individually against the</t>
    </r>
    <r>
      <rPr>
        <b/>
        <sz val="11"/>
        <color theme="1"/>
        <rFont val="IBM Plex Sans"/>
        <family val="2"/>
      </rPr>
      <t xml:space="preserve"> </t>
    </r>
    <r>
      <rPr>
        <sz val="11"/>
        <color theme="1"/>
        <rFont val="IBM Plex Sans"/>
        <family val="2"/>
      </rPr>
      <t>Taxonomy.</t>
    </r>
  </si>
  <si>
    <r>
      <rPr>
        <b/>
        <sz val="11"/>
        <color theme="1"/>
        <rFont val="IBM Plex Sans"/>
        <family val="2"/>
      </rPr>
      <t>Likely aligned</t>
    </r>
    <r>
      <rPr>
        <sz val="11"/>
        <color theme="1"/>
        <rFont val="IBM Plex Sans"/>
        <family val="2"/>
      </rPr>
      <t xml:space="preserve">, with the reservation that the PED is not normally calculated in Norway. Note that the EPBD (Directive 2010/31/EU) is not legally implemented in Norway. Threshold is 1) otherwise aligned. Condition 2, testing for air-tightness and thermal integrity, is required in the Norwegian building code (currently TEK17 § 14-3). Condition 3, disclosing a GHG inventory upon demand,  is not currently a requirement by KBN. </t>
    </r>
  </si>
  <si>
    <r>
      <rPr>
        <b/>
        <sz val="11"/>
        <color theme="1"/>
        <rFont val="IBM Plex Sans"/>
        <family val="2"/>
      </rPr>
      <t>Likely not aligned</t>
    </r>
    <r>
      <rPr>
        <sz val="11"/>
        <color theme="1"/>
        <rFont val="IBM Plex Sans"/>
        <family val="2"/>
      </rPr>
      <t xml:space="preserve"> on project type level, as the use of certification schemes is not included in the Taxonomy. Projects under this criterion will be assessed individually against KBN Criteria 1.2.1 New low-energy buildings.</t>
    </r>
  </si>
  <si>
    <r>
      <rPr>
        <b/>
        <sz val="11"/>
        <color theme="1"/>
        <rFont val="IBM Plex Sans"/>
        <family val="2"/>
      </rPr>
      <t xml:space="preserve">Could not be assessed </t>
    </r>
    <r>
      <rPr>
        <sz val="11"/>
        <color theme="1"/>
        <rFont val="IBM Plex Sans"/>
        <family val="2"/>
      </rPr>
      <t>due to different thresholds and metrics</t>
    </r>
  </si>
  <si>
    <r>
      <t>Projects qualified under the "other" criterion will be assessed against the</t>
    </r>
    <r>
      <rPr>
        <b/>
        <sz val="11"/>
        <color theme="1"/>
        <rFont val="IBM Plex Sans"/>
        <family val="2"/>
      </rPr>
      <t xml:space="preserve"> </t>
    </r>
    <r>
      <rPr>
        <sz val="11"/>
        <color theme="1"/>
        <rFont val="IBM Plex Sans"/>
        <family val="2"/>
      </rPr>
      <t xml:space="preserve">Taxonomy on an individual basis. </t>
    </r>
  </si>
  <si>
    <t>a) Plant for biogas production</t>
  </si>
  <si>
    <t>KBN detailed criteria, metrics &amp; thresholds</t>
  </si>
  <si>
    <t>b) Geo-thermal
energy production systems (geothermal wells)</t>
  </si>
  <si>
    <t>c) Solar energy</t>
  </si>
  <si>
    <t>d) Bio-based heating</t>
  </si>
  <si>
    <t>e) Other renewable energy production</t>
  </si>
  <si>
    <t>1.1 Measures for existing building stock</t>
  </si>
  <si>
    <t>1.2 New buildings</t>
  </si>
  <si>
    <t>2.1 Renewable energy production</t>
  </si>
  <si>
    <t>2.2 Energy storage</t>
  </si>
  <si>
    <t>2.3 Energy infrastructure</t>
  </si>
  <si>
    <t>1.3 Other</t>
  </si>
  <si>
    <t>2.4 Other</t>
  </si>
  <si>
    <t xml:space="preserve">3.1 Cycling and walking </t>
  </si>
  <si>
    <t>3.2 Land transport</t>
  </si>
  <si>
    <t>3.3 Maritime transport</t>
  </si>
  <si>
    <t>3.4 Heavy machinery</t>
  </si>
  <si>
    <t>3.2.3 Use of DFØ (The Norwegian Agency for Public and Financial Management)'s Guidelines for sustainable procurement of vehicles</t>
  </si>
  <si>
    <t>3.4.2 Use of DFØ (The Norwegian Agency for Public and Financial Management)'s Guidelines for sustainable procurement of heavy machinery</t>
  </si>
  <si>
    <t>3.5.5 Shore-side power supplies and charging</t>
  </si>
  <si>
    <t>3.5 Infrastructure</t>
  </si>
  <si>
    <r>
      <rPr>
        <b/>
        <sz val="11"/>
        <color theme="1"/>
        <rFont val="IBM Plex Sans"/>
        <family val="2"/>
      </rPr>
      <t>Could not be assessed</t>
    </r>
    <r>
      <rPr>
        <sz val="11"/>
        <color theme="1"/>
        <rFont val="IBM Plex Sans"/>
        <family val="2"/>
      </rPr>
      <t xml:space="preserve"> because the project type is not currently covered by the Taxonomy</t>
    </r>
  </si>
  <si>
    <r>
      <t xml:space="preserve">The renewal of the front-to-end water supply system leads to improved energy efficiency in </t>
    </r>
    <r>
      <rPr>
        <u/>
        <sz val="11"/>
        <color theme="1"/>
        <rFont val="IBM Plex Sans"/>
        <family val="2"/>
      </rPr>
      <t>one of the</t>
    </r>
    <r>
      <rPr>
        <sz val="11"/>
        <color theme="1"/>
        <rFont val="IBM Plex Sans"/>
        <family val="2"/>
      </rPr>
      <t xml:space="preserve"> following ways: (a) by decreasing the average energy consumption of the system by at least 20 % compared to own baseline performance averaged for three years, including abstraction, treatment and distribution, measured in kWh per cubic meter billed/unbilled authorised water supply; (b) by closing the gap by at least 20 % between the current leakage level, calculated using the Infrastructure Leakage Index (ILI) rating method (baseline performance averaged for three years) of the water supply network and an ILI of 1.5</t>
    </r>
  </si>
  <si>
    <r>
      <rPr>
        <b/>
        <sz val="11"/>
        <color theme="1"/>
        <rFont val="IBM Plex Sans"/>
        <family val="2"/>
      </rPr>
      <t>Aligned</t>
    </r>
    <r>
      <rPr>
        <sz val="11"/>
        <color theme="1"/>
        <rFont val="IBM Plex Sans"/>
        <family val="2"/>
      </rPr>
      <t xml:space="preserve"> with metric (a), with the reservation that facilities are currently assessed individually - results are currently not measured front-to-end results  by KBN.</t>
    </r>
  </si>
  <si>
    <r>
      <rPr>
        <b/>
        <sz val="11"/>
        <color theme="1"/>
        <rFont val="IBM Plex Sans"/>
        <family val="2"/>
      </rPr>
      <t>Aligned</t>
    </r>
    <r>
      <rPr>
        <sz val="11"/>
        <color theme="1"/>
        <rFont val="IBM Plex Sans"/>
        <family val="2"/>
      </rPr>
      <t xml:space="preserve"> with criterion 2 but  monitoing plan for methane leakage (as required in criterion 1) is not currently required by KBN.</t>
    </r>
  </si>
  <si>
    <r>
      <t xml:space="preserve">The front-to-end water supply system complies with </t>
    </r>
    <r>
      <rPr>
        <u/>
        <sz val="11"/>
        <color theme="1"/>
        <rFont val="IBM Plex Sans"/>
        <family val="2"/>
      </rPr>
      <t>one of the</t>
    </r>
    <r>
      <rPr>
        <sz val="11"/>
        <color theme="1"/>
        <rFont val="IBM Plex Sans"/>
        <family val="2"/>
      </rPr>
      <t xml:space="preserve"> following criteria: a) the average energy consumption of that system, including abstraction, treatment and distribution, equals to or is lower than 0.5 kWh per cubic meter billed/unbilled authorised water supply; b) the leakage level, calculated using the Infrastructure Leakage Index (ILI) rating method, equals to or is lower than 1.5.</t>
    </r>
  </si>
  <si>
    <t>5.2 Small scale energy production measures</t>
  </si>
  <si>
    <t>5.3 Climate-friendly processing facilities</t>
  </si>
  <si>
    <t>5.3.1 Measures at existing water facilities</t>
  </si>
  <si>
    <t>5.3.2 Measures at existing wastewater facilities</t>
  </si>
  <si>
    <t>5.3.3 Phosphorous recovery</t>
  </si>
  <si>
    <t>5.4 Climate-friendly construction projects</t>
  </si>
  <si>
    <t>5.5 Other</t>
  </si>
  <si>
    <t xml:space="preserve">4.1 Waste prevention and reuse </t>
  </si>
  <si>
    <r>
      <rPr>
        <b/>
        <sz val="11"/>
        <color theme="1"/>
        <rFont val="IBM Plex Sans"/>
        <family val="2"/>
      </rPr>
      <t>Could not be assessed</t>
    </r>
    <r>
      <rPr>
        <sz val="11"/>
        <color theme="1"/>
        <rFont val="IBM Plex Sans"/>
        <family val="2"/>
      </rPr>
      <t xml:space="preserve"> due to different thresholds and metrics</t>
    </r>
  </si>
  <si>
    <r>
      <rPr>
        <b/>
        <sz val="11"/>
        <color theme="1"/>
        <rFont val="IBM Plex Sans"/>
        <family val="2"/>
      </rPr>
      <t xml:space="preserve">Likely aligned. </t>
    </r>
    <r>
      <rPr>
        <sz val="11"/>
        <color theme="1"/>
        <rFont val="IBM Plex Sans"/>
        <family val="2"/>
      </rPr>
      <t xml:space="preserve">Conditions 2, 3, 4 and 5 are normally met in Norwegian biogas production chains based on bio waste. Condition 1 is not currently a requirement from KBN. </t>
    </r>
  </si>
  <si>
    <r>
      <rPr>
        <b/>
        <sz val="11"/>
        <color theme="1"/>
        <rFont val="IBM Plex Sans"/>
        <family val="2"/>
      </rPr>
      <t xml:space="preserve">Likely aligned. </t>
    </r>
    <r>
      <rPr>
        <sz val="11"/>
        <color theme="1"/>
        <rFont val="IBM Plex Sans"/>
        <family val="2"/>
      </rPr>
      <t xml:space="preserve">Conditions 1 and 2 are met by Norwegian law. Condition 3 is normally met in Norway but is not explicitly required by KBN. Condition 4 is not currently a requirement from KBN. </t>
    </r>
  </si>
  <si>
    <t>4.2 
Waste collection, processing and treatment</t>
  </si>
  <si>
    <t>4.2.3 New facilities for sorting waste</t>
  </si>
  <si>
    <t>4.2.4 New facilities for waste treatment</t>
  </si>
  <si>
    <t>5.3.4 Sludge treatment for biogas production (wastewater)</t>
  </si>
  <si>
    <t>4.2.5 Sludge treatment for biogas production (bio-waste)</t>
  </si>
  <si>
    <t>4.3 Other</t>
  </si>
  <si>
    <t>6.1 Anti-pollution measures</t>
  </si>
  <si>
    <t>6.2 Area development and land usage</t>
  </si>
  <si>
    <t>6.3 Other</t>
  </si>
  <si>
    <t>7.1 Surface runoff management</t>
  </si>
  <si>
    <t>7.2 Climate change adaptation</t>
  </si>
  <si>
    <t>7.3 Emergency preparedness</t>
  </si>
  <si>
    <t>7.4 Other</t>
  </si>
  <si>
    <t>3.6 Other</t>
  </si>
  <si>
    <t>Production plant or distribution network for district heating or cooling. The plant must use renewable energy sources for both base and peak loads. Use of electricity to meet peak loads is acceptable. Energy from waste incineration or surplus heat/cold generated by other processes can also be used. The use of mineral-based
emergency fuels can only be approved for clearly defined emergency situations.</t>
  </si>
  <si>
    <t xml:space="preserve">Correpsonding Taxonomy activity </t>
  </si>
  <si>
    <t xml:space="preserve">Projects assessed individually </t>
  </si>
  <si>
    <t xml:space="preserve">Could not be assessed </t>
  </si>
  <si>
    <t>Likely aligned *</t>
  </si>
  <si>
    <t>Likely aligned*</t>
  </si>
  <si>
    <t xml:space="preserve">d) On-site renewable energy production </t>
  </si>
  <si>
    <t>c) Certification schemes</t>
  </si>
  <si>
    <t>b) Climate friendly materials</t>
  </si>
  <si>
    <t>a) Energy efficiency increased by 30%</t>
  </si>
  <si>
    <t>a) Increase in energy efficiency of at least 20%</t>
  </si>
  <si>
    <t>5.4.1 Fossil-fuel-free or zero-emission excavation works/ construction sites</t>
  </si>
  <si>
    <r>
      <rPr>
        <b/>
        <sz val="11"/>
        <color theme="1"/>
        <rFont val="IBM Plex Sans"/>
        <family val="2"/>
      </rPr>
      <t>Aligned</t>
    </r>
    <r>
      <rPr>
        <sz val="11"/>
        <color theme="1"/>
        <rFont val="IBM Plex Sans"/>
        <family val="2"/>
      </rPr>
      <t xml:space="preserve"> with threshold with the reservation that facilities are currently assessed individually - results are currently not measured front-to-end results  by KBN. Assesment of GHG emissions (as required on demand in condition 4) is not currently required by KBN.</t>
    </r>
  </si>
  <si>
    <t>5.2 (Climate Change Adaptation Criteria)</t>
  </si>
  <si>
    <t>c) Reduces the use of chemicals or the negative impact on the local environment</t>
  </si>
  <si>
    <t>b) Climate change adaptation of existing facilities</t>
  </si>
  <si>
    <t>c) Reduces the use of chemicals or reduces local pollution</t>
  </si>
  <si>
    <t>2 Renewable energy</t>
  </si>
  <si>
    <t>3 Transportation</t>
  </si>
  <si>
    <r>
      <rPr>
        <b/>
        <sz val="11"/>
        <color theme="1"/>
        <rFont val="IBM Plex Sans"/>
        <family val="2"/>
      </rPr>
      <t xml:space="preserve">Could not be assessed </t>
    </r>
    <r>
      <rPr>
        <sz val="11"/>
        <color theme="1"/>
        <rFont val="IBM Plex Sans"/>
        <family val="2"/>
      </rPr>
      <t>due to different thresholds and metrics. Such extensive analysis is normally not required for smaller public investments in Norway.</t>
    </r>
  </si>
  <si>
    <r>
      <rPr>
        <b/>
        <sz val="11"/>
        <color theme="1"/>
        <rFont val="IBM Plex Sans"/>
        <family val="2"/>
      </rPr>
      <t xml:space="preserve">Likely aligned. </t>
    </r>
    <r>
      <rPr>
        <sz val="11"/>
        <color theme="1"/>
        <rFont val="IBM Plex Sans"/>
        <family val="2"/>
      </rPr>
      <t>KBN project type and Taxonomy criteria are not fully corresponding but we assume an extensive interpretation of 6.15 can be applied.</t>
    </r>
  </si>
  <si>
    <t>a) Increase in energy efficiency of at least 20% compared to pre-situation or a likely alternative solution</t>
  </si>
  <si>
    <t>6 Land use and area projects</t>
  </si>
  <si>
    <t>7 Climate change adaptation</t>
  </si>
  <si>
    <t>b) Facility constructed as a response to a climate change adaptation need</t>
  </si>
  <si>
    <t>5.1 Surface runoff management financed by water charges</t>
  </si>
  <si>
    <r>
      <rPr>
        <b/>
        <sz val="11"/>
        <color theme="1"/>
        <rFont val="IBM Plex Sans"/>
        <family val="2"/>
      </rPr>
      <t>Could not be assessed</t>
    </r>
    <r>
      <rPr>
        <sz val="11"/>
        <color theme="1"/>
        <rFont val="IBM Plex Sans"/>
        <family val="2"/>
      </rPr>
      <t xml:space="preserve"> due to different thresholds and metrics. Such extensive analysis is normally not required for smaller public investments in Norway.</t>
    </r>
  </si>
  <si>
    <t>Could not be assesed</t>
  </si>
  <si>
    <t>Outstanding volume of green loans (in 1000 NOK)</t>
  </si>
  <si>
    <t>4.2.6 Measures at existing facilities</t>
  </si>
  <si>
    <t>4.2.7 Measures at existing landfill sites</t>
  </si>
  <si>
    <t>4.2.8 Carbon capture and storage (CCS) from waste incineration</t>
  </si>
  <si>
    <t>a) Electric energy storage, i.a. in batteries</t>
  </si>
  <si>
    <t xml:space="preserve">b) Thermal energy storage </t>
  </si>
  <si>
    <t xml:space="preserve">c) Energy storage in hydrogen </t>
  </si>
  <si>
    <t>2.2.1 Energy storage in connection with production plants;</t>
  </si>
  <si>
    <t>5.3.6 New energy efficient waste water treatment facilities</t>
  </si>
  <si>
    <t>5.3.5 New energy efficient water processing facilities</t>
  </si>
  <si>
    <t>Likely aligned (share)</t>
  </si>
  <si>
    <t>Could not be assessed (share)</t>
  </si>
  <si>
    <t>Projects assessed individually (share)</t>
  </si>
  <si>
    <t>Likely not aligned (share)</t>
  </si>
  <si>
    <t xml:space="preserve">Aligned (share) </t>
  </si>
  <si>
    <t>1 Buildings</t>
  </si>
  <si>
    <t>Subcategory (KBN Criteria Document)</t>
  </si>
  <si>
    <t>Project type (KBN Criteria Document)</t>
  </si>
  <si>
    <t>KBN Green Project Portfolio: Preliminary assessment of Taxonomy alignment</t>
  </si>
  <si>
    <t>Total volume outstanding (in 1000 NOK)</t>
  </si>
  <si>
    <t>2 Renewable Energy</t>
  </si>
  <si>
    <t>5 Water and Wastewater Management</t>
  </si>
  <si>
    <t>6 Land Use and Area Development Projects</t>
  </si>
  <si>
    <t>7 Climate Change Adaptation</t>
  </si>
  <si>
    <r>
      <rPr>
        <b/>
        <sz val="11"/>
        <color theme="1"/>
        <rFont val="IBM Plex Sans"/>
        <family val="2"/>
      </rPr>
      <t>Likely aligned,</t>
    </r>
    <r>
      <rPr>
        <sz val="11"/>
        <color theme="1"/>
        <rFont val="IBM Plex Sans"/>
        <family val="2"/>
      </rPr>
      <t xml:space="preserve"> but life-cycle GHG emission calculations are not available on project level. As the input energy is based on low-emission electricity, it is however reasonable to assume the 100g CO2e/kWh threshold is met. </t>
    </r>
  </si>
  <si>
    <r>
      <rPr>
        <b/>
        <sz val="11"/>
        <color theme="1"/>
        <rFont val="IBM Plex Sans"/>
        <family val="2"/>
      </rPr>
      <t>Likely aligned</t>
    </r>
    <r>
      <rPr>
        <sz val="11"/>
        <color theme="1"/>
        <rFont val="IBM Plex Sans"/>
        <family val="2"/>
      </rPr>
      <t>, but the Energy Efficiency Directive (Directive 2012/27/EU) has not been formally implemented in Norway. Note that KBN's district heating/cooling criterion also covers energy production plants, not only distribution networks. This is for practical reasons, as these 'activities' are often covered in the same investment. Energy production for the heating/cooling system shall be based on renewable energy.</t>
    </r>
  </si>
  <si>
    <t>Projects qualified under this criterion will be assessed individually against the Taxonomy.</t>
  </si>
  <si>
    <r>
      <rPr>
        <b/>
        <sz val="11"/>
        <color theme="1"/>
        <rFont val="IBM Plex Sans"/>
        <family val="2"/>
      </rPr>
      <t xml:space="preserve">Aligned, </t>
    </r>
    <r>
      <rPr>
        <sz val="11"/>
        <color theme="1"/>
        <rFont val="IBM Plex Sans"/>
        <family val="2"/>
      </rPr>
      <t xml:space="preserve">as no non-electric rail-based public transport exists or is likely to be established within Norwegian cities and municipalities. </t>
    </r>
  </si>
  <si>
    <r>
      <rPr>
        <b/>
        <sz val="11"/>
        <color theme="1"/>
        <rFont val="IBM Plex Sans"/>
        <family val="2"/>
      </rPr>
      <t>Aligned,</t>
    </r>
    <r>
      <rPr>
        <sz val="11"/>
        <color theme="1"/>
        <rFont val="IBM Plex Sans"/>
        <family val="2"/>
      </rPr>
      <t xml:space="preserve"> with the reservation that KBN currently does not specify the share of electricity/zero-emission fuel required for hybrids to be considered. Currently, no hybrid vessels are financed under this criterion. </t>
    </r>
  </si>
  <si>
    <t xml:space="preserve">Projects qualified under the "other" criterion will be assessed against the Taxonomy on an individual basis. </t>
  </si>
  <si>
    <r>
      <t>Projects qualified under the "other" criterion will be assessed against the</t>
    </r>
    <r>
      <rPr>
        <b/>
        <sz val="11"/>
        <color theme="1"/>
        <rFont val="IBM Plex Sans"/>
        <family val="2"/>
      </rPr>
      <t xml:space="preserve"> </t>
    </r>
    <r>
      <rPr>
        <sz val="11"/>
        <color theme="1"/>
        <rFont val="IBM Plex Sans"/>
        <family val="2"/>
      </rPr>
      <t xml:space="preserve">Taxonomy on an individual basis. Currently there are no projects under the "other" critereon in this category. </t>
    </r>
  </si>
  <si>
    <t xml:space="preserve">Projects qualified under the "other" criterion will be assessed against the Taxonomy on an individual basis. Currently there are few projects under the "other" critereon in this category. </t>
  </si>
  <si>
    <r>
      <t>Projects qualified under the "other" criterion will be assessed against the</t>
    </r>
    <r>
      <rPr>
        <b/>
        <sz val="11"/>
        <color theme="1"/>
        <rFont val="IBM Plex Sans"/>
        <family val="2"/>
      </rPr>
      <t xml:space="preserve"> </t>
    </r>
    <r>
      <rPr>
        <sz val="11"/>
        <color theme="1"/>
        <rFont val="IBM Plex Sans"/>
        <family val="2"/>
      </rPr>
      <t xml:space="preserve">Taxonomy on an individual basis. Currently there are few projects under the "other" critreon in this category. </t>
    </r>
  </si>
  <si>
    <t>4 Waste and Circular Economy</t>
  </si>
  <si>
    <t>4 Waste and circular economy</t>
  </si>
  <si>
    <t>5 Water and wastewater management</t>
  </si>
  <si>
    <t>Total outstanding portfolio (in 1000 NOK)</t>
  </si>
  <si>
    <t>Currently not covered</t>
  </si>
  <si>
    <t>Currently not covered (share)</t>
  </si>
  <si>
    <t xml:space="preserve">Currently not covered </t>
  </si>
  <si>
    <r>
      <t>Per 31 December 2020 -</t>
    </r>
    <r>
      <rPr>
        <i/>
        <sz val="12"/>
        <color theme="1"/>
        <rFont val="IBM Plex Sans"/>
        <family val="2"/>
      </rPr>
      <t xml:space="preserve"> updated 27 February 2021</t>
    </r>
  </si>
  <si>
    <r>
      <rPr>
        <b/>
        <sz val="11"/>
        <color theme="1"/>
        <rFont val="IBM Plex Sans"/>
        <family val="2"/>
      </rPr>
      <t xml:space="preserve">Currently not covered </t>
    </r>
    <r>
      <rPr>
        <sz val="11"/>
        <color theme="1"/>
        <rFont val="IBM Plex Sans"/>
        <family val="2"/>
      </rPr>
      <t>by the Taxonomy - project type b) may be covered in Taxonomy criteria for Environmental Objective 4) Transition to a circular economy, waste prevention and recycling. Projects qualified under this criterion will be assessed against KBN criteria 1.1.2 a).</t>
    </r>
  </si>
  <si>
    <r>
      <rPr>
        <b/>
        <sz val="11"/>
        <color theme="1"/>
        <rFont val="IBM Plex Sans"/>
        <family val="2"/>
      </rPr>
      <t>Currently not covered by the Taxonomy</t>
    </r>
    <r>
      <rPr>
        <sz val="11"/>
        <color theme="1"/>
        <rFont val="IBM Plex Sans"/>
        <family val="2"/>
      </rPr>
      <t xml:space="preserve">  - project type may be covered in Taxonomy criteria for Environmental Objective 4) Transition to a circular economy, waste prevention and recycling. Until then, projects will be assessed individually against KBN Criteria 1.2.1 New low-energy buildings.</t>
    </r>
  </si>
  <si>
    <r>
      <t>Currently not covered by the Taxonomy</t>
    </r>
    <r>
      <rPr>
        <sz val="11"/>
        <color theme="1"/>
        <rFont val="IBM Plex Sans"/>
        <family val="2"/>
      </rPr>
      <t xml:space="preserve">  - project type may be covered in future Taxonomy criteria for Environmental Objective 5) Pollution prevention and control</t>
    </r>
  </si>
  <si>
    <r>
      <rPr>
        <b/>
        <sz val="11"/>
        <color theme="1"/>
        <rFont val="IBM Plex Sans"/>
        <family val="2"/>
      </rPr>
      <t>Currently not covered by the Taxonomy</t>
    </r>
    <r>
      <rPr>
        <sz val="11"/>
        <color theme="1"/>
        <rFont val="IBM Plex Sans"/>
        <family val="2"/>
      </rPr>
      <t xml:space="preserve"> - project type may be covered in Taxonomy criteria for Environmental Objective 4) Transition to a circular economy, waste prevention and recycling.</t>
    </r>
  </si>
  <si>
    <r>
      <rPr>
        <b/>
        <sz val="11"/>
        <color theme="1"/>
        <rFont val="IBM Plex Sans"/>
        <family val="2"/>
      </rPr>
      <t>Currently not covered by the Taxonomy</t>
    </r>
    <r>
      <rPr>
        <sz val="11"/>
        <color theme="1"/>
        <rFont val="IBM Plex Sans"/>
        <family val="2"/>
      </rPr>
      <t>. CCS in waste treatment context is tied to the incineration of residual waste, which is not currently included in the Taxonomy. CCS is however welcomed in other industrial processes in the Taxonomy.</t>
    </r>
  </si>
  <si>
    <t>Currently not covered by the Taxonomy</t>
  </si>
  <si>
    <r>
      <rPr>
        <b/>
        <sz val="11"/>
        <color theme="1"/>
        <rFont val="IBM Plex Sans"/>
        <family val="2"/>
      </rPr>
      <t xml:space="preserve">Currently not covered by the Taxonomy </t>
    </r>
    <r>
      <rPr>
        <sz val="11"/>
        <color theme="1"/>
        <rFont val="IBM Plex Sans"/>
        <family val="2"/>
      </rPr>
      <t xml:space="preserve"> - project type may be covered in Taxonomy criteria for Environmental Objective 5) Pollution prevention and control </t>
    </r>
  </si>
  <si>
    <r>
      <t xml:space="preserve">Currently not covered by the Taxonomy </t>
    </r>
    <r>
      <rPr>
        <sz val="11"/>
        <color theme="1"/>
        <rFont val="IBM Plex Sans"/>
        <family val="2"/>
      </rPr>
      <t xml:space="preserve"> - project type may be covered in Taxonomy criteria for Environmental Objective 5) Pollution prevention and control </t>
    </r>
  </si>
  <si>
    <r>
      <t>Currently not covered by the Taxonomy</t>
    </r>
    <r>
      <rPr>
        <sz val="11"/>
        <color theme="1"/>
        <rFont val="IBM Plex Sans"/>
        <family val="2"/>
      </rPr>
      <t xml:space="preserve"> - project type assumed to be covered in Taxonomy criteria for Environmental Objective 4) Transition to a circular economy, waste prevention and recycling</t>
    </r>
  </si>
  <si>
    <r>
      <rPr>
        <b/>
        <sz val="11"/>
        <color theme="1"/>
        <rFont val="IBM Plex Sans"/>
        <family val="2"/>
      </rPr>
      <t xml:space="preserve">Currently not covered by the Taxonomy </t>
    </r>
    <r>
      <rPr>
        <sz val="11"/>
        <color theme="1"/>
        <rFont val="IBM Plex Sans"/>
        <family val="2"/>
      </rPr>
      <t xml:space="preserve">- project type may be covered in Taxonomy criteria for Environmental Objective 5) Pollution prevention and control </t>
    </r>
  </si>
  <si>
    <r>
      <rPr>
        <b/>
        <sz val="11"/>
        <color theme="1"/>
        <rFont val="IBM Plex Sans"/>
        <family val="2"/>
      </rPr>
      <t>Currently not covered by the Taxonomy</t>
    </r>
    <r>
      <rPr>
        <sz val="11"/>
        <color theme="1"/>
        <rFont val="IBM Plex Sans"/>
        <family val="2"/>
      </rPr>
      <t xml:space="preserve"> - project type may be covered in Taxonomy criteria for Environmental Objective 5) Pollution prevention and control </t>
    </r>
  </si>
  <si>
    <r>
      <t>Currently not covered by the Taxonomy</t>
    </r>
    <r>
      <rPr>
        <sz val="11"/>
        <color theme="1"/>
        <rFont val="IBM Plex Sans"/>
        <family val="2"/>
      </rPr>
      <t xml:space="preserve"> - project type may be covered in Taxonomy criteria for Environmental Objective 5) Pollution prevention and control </t>
    </r>
  </si>
  <si>
    <r>
      <rPr>
        <b/>
        <sz val="11"/>
        <color theme="1"/>
        <rFont val="IBM Plex Sans"/>
        <family val="2"/>
      </rPr>
      <t>Currently not covered by the Taxonomy</t>
    </r>
    <r>
      <rPr>
        <sz val="11"/>
        <color theme="1"/>
        <rFont val="IBM Plex Sans"/>
        <family val="2"/>
      </rPr>
      <t xml:space="preserve"> - project type may be covered in Taxonomy criteria for Environmental Objective 6) Protection of healthy ecosystems.</t>
    </r>
  </si>
  <si>
    <r>
      <rPr>
        <b/>
        <sz val="11"/>
        <color theme="1"/>
        <rFont val="IBM Plex Sans"/>
        <family val="2"/>
      </rPr>
      <t xml:space="preserve">Currently not covered by the Taxonomy </t>
    </r>
    <r>
      <rPr>
        <sz val="11"/>
        <color theme="1"/>
        <rFont val="IBM Plex Sans"/>
        <family val="2"/>
      </rPr>
      <t>- project type may be covered in Taxonomy criteria for Environmental Objectives 5) Pollution prevention and control and/or 6) Protection of healthy ecosystems</t>
    </r>
  </si>
  <si>
    <r>
      <rPr>
        <b/>
        <sz val="11"/>
        <color theme="1"/>
        <rFont val="IBM Plex Sans"/>
        <family val="2"/>
      </rPr>
      <t>Currently not covered by the Taxonomy</t>
    </r>
    <r>
      <rPr>
        <sz val="11"/>
        <color theme="1"/>
        <rFont val="IBM Plex Sans"/>
        <family val="2"/>
      </rPr>
      <t xml:space="preserve"> - project type may be covered in Taxonomy criteria for Environmental Objectives 5) Pollution prevention and control and/or 6) Protection of healthy ecosystems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</si>
</sst>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13" x14ac:knownFonts="1">
    <font>
      <sz val="11"/>
      <color theme="1"/>
      <name val="Calibri"/>
      <family val="2"/>
      <scheme val="minor"/>
    </font>
    <font>
      <sz val="11"/>
      <color theme="1"/>
      <name val="Calibri"/>
      <family val="2"/>
      <scheme val="minor"/>
    </font>
    <font>
      <sz val="11"/>
      <color theme="1"/>
      <name val="IBM Plex Sans"/>
      <family val="2"/>
    </font>
    <font>
      <b/>
      <sz val="11"/>
      <color theme="1"/>
      <name val="IBM Plex Sans"/>
      <family val="2"/>
    </font>
    <font>
      <sz val="12"/>
      <color theme="1"/>
      <name val="IBM Plex Sans"/>
      <family val="2"/>
    </font>
    <font>
      <u/>
      <sz val="11"/>
      <color theme="1"/>
      <name val="IBM Plex Sans"/>
      <family val="2"/>
    </font>
    <font>
      <b/>
      <sz val="14"/>
      <color theme="1"/>
      <name val="IBM Plex Sans"/>
      <family val="2"/>
    </font>
    <font>
      <sz val="11"/>
      <color theme="1"/>
      <name val="IBM Plex Sans"/>
    </font>
    <font>
      <b/>
      <sz val="22"/>
      <color theme="1"/>
      <name val="IBM Plex Sans"/>
      <family val="2"/>
    </font>
    <font>
      <b/>
      <sz val="16"/>
      <color theme="1"/>
      <name val="IBM Plex Sans"/>
      <family val="2"/>
    </font>
    <font>
      <b/>
      <sz val="12"/>
      <color theme="0"/>
      <name val="IBM Plex Sans"/>
      <family val="2"/>
    </font>
    <font>
      <sz val="12"/>
      <color theme="0"/>
      <name val="IBM Plex Sans"/>
      <family val="2"/>
    </font>
    <font>
      <i/>
      <sz val="12"/>
      <color theme="1"/>
      <name val="IBM Plex Sans"/>
      <family val="2"/>
    </font>
  </fonts>
  <fills count="11">
    <fill>
      <patternFill patternType="none"/>
    </fill>
    <fill>
      <patternFill patternType="gray125"/>
    </fill>
    <fill>
      <patternFill patternType="solid">
        <fgColor theme="9"/>
        <bgColor indexed="64"/>
      </patternFill>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theme="7" tint="0.59999389629810485"/>
        <bgColor indexed="64"/>
      </patternFill>
    </fill>
    <fill>
      <patternFill patternType="solid">
        <fgColor theme="6"/>
        <bgColor indexed="64"/>
      </patternFill>
    </fill>
    <fill>
      <patternFill patternType="solid">
        <fgColor theme="5"/>
        <bgColor indexed="64"/>
      </patternFill>
    </fill>
    <fill>
      <patternFill patternType="solid">
        <fgColor theme="4" tint="0.39997558519241921"/>
        <bgColor indexed="64"/>
      </patternFill>
    </fill>
  </fills>
  <borders count="23">
    <border>
      <left/>
      <right/>
      <top/>
      <bottom/>
      <diagonal/>
    </border>
    <border>
      <left/>
      <right/>
      <top style="thin">
        <color theme="6"/>
      </top>
      <bottom style="thin">
        <color theme="6"/>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indexed="64"/>
      </bottom>
      <diagonal/>
    </border>
    <border>
      <left/>
      <right style="thin">
        <color theme="6"/>
      </right>
      <top/>
      <bottom/>
      <diagonal/>
    </border>
    <border>
      <left/>
      <right/>
      <top/>
      <bottom style="thin">
        <color theme="6"/>
      </bottom>
      <diagonal/>
    </border>
    <border>
      <left/>
      <right style="thin">
        <color theme="6"/>
      </right>
      <top/>
      <bottom style="thin">
        <color theme="6"/>
      </bottom>
      <diagonal/>
    </border>
    <border>
      <left/>
      <right/>
      <top style="thin">
        <color theme="6"/>
      </top>
      <bottom/>
      <diagonal/>
    </border>
    <border>
      <left style="thin">
        <color theme="6"/>
      </left>
      <right/>
      <top/>
      <bottom/>
      <diagonal/>
    </border>
    <border>
      <left style="thin">
        <color theme="6"/>
      </left>
      <right/>
      <top style="thin">
        <color indexed="64"/>
      </top>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6"/>
      </left>
      <right style="thin">
        <color theme="6"/>
      </right>
      <top/>
      <bottom style="thin">
        <color indexed="64"/>
      </bottom>
      <diagonal/>
    </border>
    <border>
      <left style="thin">
        <color theme="6"/>
      </left>
      <right style="thin">
        <color theme="6"/>
      </right>
      <top style="thin">
        <color indexed="64"/>
      </top>
      <bottom/>
      <diagonal/>
    </border>
    <border>
      <left style="thin">
        <color theme="6"/>
      </left>
      <right style="thin">
        <color theme="6"/>
      </right>
      <top style="thin">
        <color theme="6"/>
      </top>
      <bottom style="thin">
        <color indexed="64"/>
      </bottom>
      <diagonal/>
    </border>
    <border>
      <left style="thin">
        <color theme="6"/>
      </left>
      <right style="thin">
        <color theme="6"/>
      </right>
      <top/>
      <bottom style="thin">
        <color theme="6"/>
      </bottom>
      <diagonal/>
    </border>
    <border>
      <left/>
      <right style="thin">
        <color theme="6"/>
      </right>
      <top style="thin">
        <color theme="6"/>
      </top>
      <bottom/>
      <diagonal/>
    </border>
    <border>
      <left/>
      <right style="thin">
        <color theme="6"/>
      </right>
      <top style="thin">
        <color indexed="64"/>
      </top>
      <bottom/>
      <diagonal/>
    </border>
    <border>
      <left style="thin">
        <color theme="6"/>
      </left>
      <right/>
      <top style="thin">
        <color theme="6"/>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6"/>
      </left>
      <right style="thin">
        <color theme="6"/>
      </right>
      <top style="thin">
        <color indexed="64"/>
      </top>
      <bottom style="thin">
        <color theme="6"/>
      </bottom>
      <diagonal/>
    </border>
    <border>
      <left style="thin">
        <color theme="6"/>
      </left>
      <right/>
      <top/>
      <bottom style="thin">
        <color theme="6"/>
      </bottom>
      <diagonal/>
    </border>
  </borders>
  <cellStyleXfs count="2">
    <xf numFmtId="0" fontId="0" fillId="0" borderId="0"/>
    <xf numFmtId="9" fontId="1" fillId="0" borderId="0" applyFont="0" applyFill="0" applyBorder="0" applyAlignment="0" applyProtection="0"/>
  </cellStyleXfs>
  <cellXfs count="251">
    <xf numFmtId="0" fontId="0" fillId="0" borderId="0" xfId="0"/>
    <xf numFmtId="0" fontId="2" fillId="0" borderId="0" xfId="0" applyFont="1" applyAlignment="1">
      <alignment vertical="center"/>
    </xf>
    <xf numFmtId="0" fontId="0" fillId="4" borderId="0" xfId="0" applyFill="1" applyAlignment="1"/>
    <xf numFmtId="0" fontId="0" fillId="4" borderId="0" xfId="0" applyFill="1"/>
    <xf numFmtId="0" fontId="0" fillId="4" borderId="0" xfId="0" applyFill="1" applyBorder="1"/>
    <xf numFmtId="0" fontId="0" fillId="4" borderId="0" xfId="0" applyFill="1" applyAlignment="1">
      <alignment vertical="center"/>
    </xf>
    <xf numFmtId="0" fontId="0" fillId="4" borderId="0" xfId="0" applyFill="1" applyAlignment="1">
      <alignment wrapText="1"/>
    </xf>
    <xf numFmtId="0" fontId="2" fillId="4" borderId="0" xfId="0" applyFont="1" applyFill="1" applyAlignment="1">
      <alignment vertical="center" wrapText="1"/>
    </xf>
    <xf numFmtId="0" fontId="2" fillId="4" borderId="0" xfId="0" applyFont="1" applyFill="1" applyBorder="1" applyAlignment="1">
      <alignment vertical="center" wrapText="1"/>
    </xf>
    <xf numFmtId="10" fontId="0" fillId="4" borderId="0" xfId="0" applyNumberFormat="1" applyFill="1"/>
    <xf numFmtId="3" fontId="0" fillId="4" borderId="0" xfId="0" applyNumberFormat="1" applyFill="1" applyAlignment="1">
      <alignment vertical="center"/>
    </xf>
    <xf numFmtId="0" fontId="2" fillId="4" borderId="0" xfId="0" applyFont="1" applyFill="1"/>
    <xf numFmtId="0" fontId="2" fillId="4" borderId="0" xfId="0" applyFont="1" applyFill="1" applyAlignment="1">
      <alignment horizontal="left" vertical="center" wrapText="1"/>
    </xf>
    <xf numFmtId="0" fontId="2" fillId="4" borderId="0" xfId="0" applyFont="1" applyFill="1" applyAlignment="1"/>
    <xf numFmtId="0" fontId="8" fillId="4" borderId="0" xfId="0" applyFont="1" applyFill="1" applyAlignment="1"/>
    <xf numFmtId="0" fontId="2" fillId="4" borderId="0" xfId="0" applyFont="1" applyFill="1" applyAlignment="1">
      <alignment horizontal="center" vertical="center" wrapText="1"/>
    </xf>
    <xf numFmtId="0" fontId="9" fillId="4" borderId="0" xfId="0" applyFont="1" applyFill="1" applyBorder="1" applyAlignment="1"/>
    <xf numFmtId="0" fontId="6" fillId="4" borderId="0" xfId="0" applyFont="1" applyFill="1" applyBorder="1" applyAlignment="1"/>
    <xf numFmtId="3" fontId="0" fillId="4" borderId="0" xfId="0" applyNumberFormat="1" applyFill="1" applyBorder="1" applyAlignment="1">
      <alignment vertical="center"/>
    </xf>
    <xf numFmtId="0" fontId="2" fillId="4" borderId="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4" borderId="7" xfId="0" applyFill="1" applyBorder="1"/>
    <xf numFmtId="0" fontId="2" fillId="4" borderId="10" xfId="0" applyFont="1" applyFill="1" applyBorder="1" applyAlignment="1">
      <alignment vertical="center" wrapText="1"/>
    </xf>
    <xf numFmtId="0" fontId="2" fillId="4" borderId="6" xfId="0" applyFont="1" applyFill="1" applyBorder="1" applyAlignment="1">
      <alignment wrapText="1"/>
    </xf>
    <xf numFmtId="0" fontId="2" fillId="4" borderId="4" xfId="0" applyFont="1" applyFill="1" applyBorder="1" applyAlignment="1">
      <alignment horizontal="left" vertical="center" wrapText="1" indent="2"/>
    </xf>
    <xf numFmtId="0" fontId="11" fillId="5" borderId="18" xfId="0" applyFont="1" applyFill="1" applyBorder="1" applyAlignment="1">
      <alignment horizontal="left" vertical="center" wrapText="1"/>
    </xf>
    <xf numFmtId="0" fontId="11" fillId="5" borderId="7" xfId="0" applyFont="1" applyFill="1" applyBorder="1" applyAlignment="1">
      <alignment horizontal="left" vertical="center" wrapText="1"/>
    </xf>
    <xf numFmtId="3" fontId="11" fillId="5" borderId="16" xfId="0" applyNumberFormat="1" applyFont="1" applyFill="1" applyBorder="1" applyAlignment="1">
      <alignment horizontal="left" vertical="center" wrapText="1"/>
    </xf>
    <xf numFmtId="0" fontId="2" fillId="4" borderId="7" xfId="0" applyFont="1" applyFill="1" applyBorder="1" applyAlignment="1">
      <alignment vertical="center" wrapText="1"/>
    </xf>
    <xf numFmtId="0" fontId="2" fillId="4" borderId="5" xfId="0" applyFont="1" applyFill="1" applyBorder="1" applyAlignment="1">
      <alignment vertical="center" wrapText="1"/>
    </xf>
    <xf numFmtId="0" fontId="2" fillId="4" borderId="7"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2" xfId="0" applyFont="1" applyFill="1" applyBorder="1" applyAlignment="1">
      <alignment vertical="center" wrapText="1"/>
    </xf>
    <xf numFmtId="0" fontId="2" fillId="4" borderId="14" xfId="0" applyFont="1" applyFill="1" applyBorder="1" applyAlignment="1">
      <alignment vertical="center" wrapText="1"/>
    </xf>
    <xf numFmtId="0" fontId="2" fillId="4" borderId="21" xfId="0" applyFont="1" applyFill="1" applyBorder="1" applyAlignment="1">
      <alignment vertical="center" wrapText="1"/>
    </xf>
    <xf numFmtId="0" fontId="2" fillId="4" borderId="1" xfId="0" applyFont="1" applyFill="1" applyBorder="1" applyAlignment="1">
      <alignment horizontal="center" vertical="center" wrapText="1"/>
    </xf>
    <xf numFmtId="3" fontId="2" fillId="4" borderId="11" xfId="0" applyNumberFormat="1" applyFont="1" applyFill="1" applyBorder="1" applyAlignment="1">
      <alignment vertical="center" wrapText="1"/>
    </xf>
    <xf numFmtId="3" fontId="2" fillId="4" borderId="21" xfId="0" applyNumberFormat="1" applyFont="1" applyFill="1" applyBorder="1" applyAlignment="1">
      <alignment vertical="center" wrapText="1"/>
    </xf>
    <xf numFmtId="3" fontId="2" fillId="4" borderId="14" xfId="0" applyNumberFormat="1" applyFont="1" applyFill="1" applyBorder="1" applyAlignment="1">
      <alignment vertical="center" wrapText="1"/>
    </xf>
    <xf numFmtId="0" fontId="2" fillId="4" borderId="19" xfId="0" applyFont="1" applyFill="1" applyBorder="1" applyAlignment="1">
      <alignment vertical="center"/>
    </xf>
    <xf numFmtId="0" fontId="2" fillId="4" borderId="19" xfId="0" applyFont="1" applyFill="1" applyBorder="1" applyAlignment="1">
      <alignment vertical="center" wrapText="1"/>
    </xf>
    <xf numFmtId="0" fontId="2" fillId="4" borderId="4" xfId="0" applyFont="1" applyFill="1" applyBorder="1" applyAlignment="1">
      <alignment vertical="center" wrapText="1"/>
    </xf>
    <xf numFmtId="0" fontId="2" fillId="4" borderId="2" xfId="0" applyFont="1" applyFill="1" applyBorder="1" applyAlignment="1">
      <alignment vertical="center" wrapText="1"/>
    </xf>
    <xf numFmtId="0" fontId="2" fillId="4" borderId="16" xfId="0" applyFont="1" applyFill="1" applyBorder="1" applyAlignment="1">
      <alignment wrapText="1"/>
    </xf>
    <xf numFmtId="3" fontId="7" fillId="4" borderId="2" xfId="0" applyNumberFormat="1" applyFont="1" applyFill="1" applyBorder="1" applyAlignment="1">
      <alignment vertical="center" wrapText="1"/>
    </xf>
    <xf numFmtId="3" fontId="2" fillId="4" borderId="10" xfId="0" applyNumberFormat="1" applyFont="1" applyFill="1" applyBorder="1" applyAlignment="1">
      <alignment vertical="center" wrapText="1"/>
    </xf>
    <xf numFmtId="0" fontId="2" fillId="4" borderId="10" xfId="0" applyFont="1" applyFill="1" applyBorder="1" applyAlignment="1">
      <alignment horizontal="center" vertical="center" wrapText="1"/>
    </xf>
    <xf numFmtId="0" fontId="2" fillId="4" borderId="16" xfId="0" applyFont="1" applyFill="1" applyBorder="1" applyAlignment="1">
      <alignment horizontal="center" vertical="center" wrapText="1"/>
    </xf>
    <xf numFmtId="3" fontId="2" fillId="4" borderId="2" xfId="0" applyNumberFormat="1" applyFont="1" applyFill="1" applyBorder="1" applyAlignment="1">
      <alignment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18" xfId="0" applyFont="1" applyFill="1" applyBorder="1" applyAlignment="1">
      <alignment vertical="center" wrapText="1"/>
    </xf>
    <xf numFmtId="3" fontId="2" fillId="4" borderId="15" xfId="0" applyNumberFormat="1" applyFont="1" applyFill="1" applyBorder="1" applyAlignment="1">
      <alignment vertical="center" wrapText="1"/>
    </xf>
    <xf numFmtId="0" fontId="3" fillId="4" borderId="2" xfId="0" applyFont="1" applyFill="1" applyBorder="1" applyAlignment="1">
      <alignment vertical="center" wrapText="1"/>
    </xf>
    <xf numFmtId="0" fontId="2" fillId="4" borderId="11" xfId="0" applyFont="1" applyFill="1" applyBorder="1" applyAlignment="1">
      <alignment vertical="center" wrapText="1"/>
    </xf>
    <xf numFmtId="0" fontId="2" fillId="4" borderId="15" xfId="0" applyFont="1" applyFill="1" applyBorder="1" applyAlignment="1">
      <alignment vertical="center" wrapText="1"/>
    </xf>
    <xf numFmtId="0" fontId="2" fillId="4" borderId="2" xfId="0" applyFont="1" applyFill="1" applyBorder="1" applyAlignment="1">
      <alignment vertical="center"/>
    </xf>
    <xf numFmtId="0" fontId="3" fillId="4" borderId="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4" borderId="2" xfId="0" applyFill="1" applyBorder="1" applyAlignment="1">
      <alignment vertical="center"/>
    </xf>
    <xf numFmtId="0" fontId="2" fillId="4" borderId="10" xfId="0" applyFont="1" applyFill="1" applyBorder="1" applyAlignment="1">
      <alignment horizontal="left" vertical="center" wrapText="1"/>
    </xf>
    <xf numFmtId="0" fontId="2" fillId="4" borderId="4" xfId="0" applyFont="1" applyFill="1" applyBorder="1" applyAlignment="1">
      <alignment horizontal="left" vertical="center" wrapText="1" indent="3"/>
    </xf>
    <xf numFmtId="0" fontId="2" fillId="4" borderId="2" xfId="0" applyFont="1" applyFill="1" applyBorder="1" applyAlignment="1">
      <alignment horizontal="left" vertical="center" wrapText="1" indent="2"/>
    </xf>
    <xf numFmtId="0" fontId="2" fillId="4" borderId="1" xfId="0" applyFont="1" applyFill="1" applyBorder="1" applyAlignment="1">
      <alignment vertical="center" wrapText="1"/>
    </xf>
    <xf numFmtId="3" fontId="7" fillId="4" borderId="20" xfId="0" applyNumberFormat="1" applyFont="1" applyFill="1" applyBorder="1" applyAlignment="1">
      <alignment vertical="center" wrapText="1"/>
    </xf>
    <xf numFmtId="3" fontId="2" fillId="4" borderId="20" xfId="0" applyNumberFormat="1" applyFont="1" applyFill="1" applyBorder="1" applyAlignment="1">
      <alignment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2" fillId="4" borderId="19" xfId="0" applyFont="1" applyFill="1" applyBorder="1" applyAlignment="1">
      <alignment horizontal="left" vertical="center" wrapText="1"/>
    </xf>
    <xf numFmtId="0" fontId="0" fillId="4" borderId="0" xfId="0" applyFill="1" applyBorder="1" applyAlignment="1">
      <alignment wrapText="1"/>
    </xf>
    <xf numFmtId="0" fontId="6" fillId="4" borderId="0" xfId="0" applyFont="1" applyFill="1" applyBorder="1" applyAlignment="1">
      <alignment wrapText="1"/>
    </xf>
    <xf numFmtId="0" fontId="11" fillId="5" borderId="7" xfId="0" applyFont="1" applyFill="1" applyBorder="1" applyAlignment="1">
      <alignment vertical="center" wrapText="1"/>
    </xf>
    <xf numFmtId="0" fontId="0" fillId="4" borderId="1" xfId="0" applyFill="1" applyBorder="1" applyAlignment="1">
      <alignment wrapText="1"/>
    </xf>
    <xf numFmtId="0" fontId="2" fillId="4" borderId="2" xfId="0" applyFont="1" applyFill="1" applyBorder="1" applyAlignment="1">
      <alignment wrapText="1"/>
    </xf>
    <xf numFmtId="0" fontId="2" fillId="4" borderId="2" xfId="0" applyFont="1" applyFill="1" applyBorder="1" applyAlignment="1">
      <alignment horizontal="left" vertical="center" wrapText="1" indent="3"/>
    </xf>
    <xf numFmtId="0" fontId="3" fillId="3" borderId="15" xfId="0" applyFont="1" applyFill="1" applyBorder="1" applyAlignment="1">
      <alignment vertical="top" wrapText="1"/>
    </xf>
    <xf numFmtId="0" fontId="2" fillId="4" borderId="11" xfId="0" applyFont="1" applyFill="1" applyBorder="1" applyAlignment="1">
      <alignment wrapText="1"/>
    </xf>
    <xf numFmtId="0" fontId="0" fillId="4" borderId="0" xfId="0" applyFill="1" applyAlignment="1">
      <alignment horizontal="left" vertical="center"/>
    </xf>
    <xf numFmtId="0" fontId="6" fillId="4" borderId="0" xfId="0" applyFont="1" applyFill="1" applyBorder="1" applyAlignment="1">
      <alignment horizontal="left" vertical="center"/>
    </xf>
    <xf numFmtId="0" fontId="0" fillId="4" borderId="1" xfId="0" applyFont="1" applyFill="1" applyBorder="1" applyAlignment="1">
      <alignment horizontal="left" vertical="center"/>
    </xf>
    <xf numFmtId="0" fontId="0" fillId="4" borderId="1" xfId="0" applyFill="1" applyBorder="1" applyAlignment="1">
      <alignment horizontal="left" vertical="center"/>
    </xf>
    <xf numFmtId="0" fontId="2" fillId="4" borderId="19" xfId="0"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0" fontId="3" fillId="3" borderId="2" xfId="0" applyFont="1" applyFill="1" applyBorder="1" applyAlignment="1">
      <alignment horizontal="left" vertical="top" wrapText="1"/>
    </xf>
    <xf numFmtId="3" fontId="2" fillId="4" borderId="20" xfId="0" applyNumberFormat="1" applyFont="1" applyFill="1" applyBorder="1" applyAlignment="1">
      <alignment horizontal="left" vertical="center" wrapText="1"/>
    </xf>
    <xf numFmtId="0" fontId="3" fillId="3" borderId="2" xfId="0" applyFont="1" applyFill="1" applyBorder="1" applyAlignment="1">
      <alignment vertical="top" wrapText="1"/>
    </xf>
    <xf numFmtId="0" fontId="2" fillId="2" borderId="1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2" xfId="0" applyFont="1" applyFill="1" applyBorder="1" applyAlignment="1">
      <alignment vertical="center" wrapText="1"/>
    </xf>
    <xf numFmtId="0" fontId="2" fillId="6" borderId="2" xfId="0" applyFont="1" applyFill="1" applyBorder="1" applyAlignment="1">
      <alignment horizontal="left" vertical="center" wrapText="1"/>
    </xf>
    <xf numFmtId="0" fontId="2" fillId="6" borderId="15"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7" borderId="15"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8" borderId="2" xfId="0" applyFont="1" applyFill="1" applyBorder="1" applyAlignment="1">
      <alignment horizontal="left" vertical="center"/>
    </xf>
    <xf numFmtId="0" fontId="2" fillId="9" borderId="15" xfId="0" applyFont="1" applyFill="1" applyBorder="1" applyAlignment="1">
      <alignment horizontal="left" vertical="center" wrapText="1"/>
    </xf>
    <xf numFmtId="0" fontId="2" fillId="4" borderId="0" xfId="0" applyFont="1" applyFill="1" applyAlignment="1">
      <alignment wrapText="1"/>
    </xf>
    <xf numFmtId="3" fontId="2" fillId="4" borderId="0" xfId="0" applyNumberFormat="1" applyFont="1" applyFill="1" applyBorder="1" applyAlignment="1">
      <alignment vertical="center" wrapText="1"/>
    </xf>
    <xf numFmtId="0" fontId="2" fillId="4" borderId="8" xfId="0" applyFont="1" applyFill="1" applyBorder="1" applyAlignment="1">
      <alignment wrapText="1"/>
    </xf>
    <xf numFmtId="0" fontId="2" fillId="4" borderId="6" xfId="0" applyFont="1" applyFill="1" applyBorder="1" applyAlignment="1">
      <alignment vertical="center" wrapText="1"/>
    </xf>
    <xf numFmtId="0" fontId="2" fillId="4" borderId="20" xfId="0" applyFont="1" applyFill="1" applyBorder="1" applyAlignment="1">
      <alignment vertical="center" wrapText="1"/>
    </xf>
    <xf numFmtId="0" fontId="3" fillId="4" borderId="20" xfId="0" applyFont="1" applyFill="1" applyBorder="1" applyAlignment="1">
      <alignment vertical="center" wrapText="1"/>
    </xf>
    <xf numFmtId="0" fontId="2" fillId="4" borderId="18" xfId="0" applyFont="1" applyFill="1" applyBorder="1" applyAlignment="1">
      <alignment wrapText="1"/>
    </xf>
    <xf numFmtId="0" fontId="2" fillId="4" borderId="8" xfId="0" applyFont="1" applyFill="1" applyBorder="1" applyAlignment="1">
      <alignment vertical="center" wrapText="1"/>
    </xf>
    <xf numFmtId="0" fontId="3" fillId="4" borderId="15" xfId="0" applyFont="1" applyFill="1" applyBorder="1" applyAlignment="1">
      <alignment vertical="center" wrapText="1"/>
    </xf>
    <xf numFmtId="0" fontId="2" fillId="4" borderId="22" xfId="0" applyFont="1" applyFill="1" applyBorder="1" applyAlignment="1">
      <alignment vertical="center"/>
    </xf>
    <xf numFmtId="0" fontId="2" fillId="4" borderId="8" xfId="0" applyFont="1" applyFill="1" applyBorder="1" applyAlignment="1">
      <alignment vertical="center"/>
    </xf>
    <xf numFmtId="0" fontId="2" fillId="4" borderId="9" xfId="0" applyFont="1" applyFill="1" applyBorder="1" applyAlignment="1">
      <alignment wrapText="1"/>
    </xf>
    <xf numFmtId="0" fontId="9" fillId="4" borderId="0" xfId="0" applyFont="1" applyFill="1" applyBorder="1" applyAlignment="1">
      <alignment horizontal="center"/>
    </xf>
    <xf numFmtId="0" fontId="2" fillId="4" borderId="3"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7" borderId="15" xfId="0" applyFont="1" applyFill="1" applyBorder="1" applyAlignment="1">
      <alignment vertical="center" wrapText="1"/>
    </xf>
    <xf numFmtId="0" fontId="2" fillId="7" borderId="0" xfId="0" applyFont="1" applyFill="1" applyBorder="1" applyAlignment="1">
      <alignment vertical="center" wrapText="1"/>
    </xf>
    <xf numFmtId="0" fontId="2" fillId="7" borderId="2" xfId="0" applyFont="1" applyFill="1" applyBorder="1" applyAlignment="1">
      <alignment vertical="center" wrapText="1"/>
    </xf>
    <xf numFmtId="0" fontId="2" fillId="8" borderId="2" xfId="0" applyFont="1" applyFill="1" applyBorder="1" applyAlignment="1">
      <alignment vertical="center" wrapText="1"/>
    </xf>
    <xf numFmtId="0" fontId="2" fillId="8" borderId="10" xfId="0" applyFont="1" applyFill="1" applyBorder="1" applyAlignment="1">
      <alignment vertical="center" wrapText="1"/>
    </xf>
    <xf numFmtId="0" fontId="2" fillId="9" borderId="2" xfId="0" applyFont="1" applyFill="1" applyBorder="1" applyAlignment="1">
      <alignment horizontal="left" vertical="center" wrapText="1"/>
    </xf>
    <xf numFmtId="0" fontId="2" fillId="9" borderId="2" xfId="0" applyFont="1" applyFill="1" applyBorder="1" applyAlignment="1">
      <alignment vertical="center" wrapText="1"/>
    </xf>
    <xf numFmtId="0" fontId="2" fillId="6" borderId="2" xfId="0" applyFont="1" applyFill="1" applyBorder="1" applyAlignment="1">
      <alignment vertical="center" wrapText="1"/>
    </xf>
    <xf numFmtId="0" fontId="2" fillId="6" borderId="10" xfId="0" applyFont="1" applyFill="1" applyBorder="1" applyAlignment="1">
      <alignment vertical="center" wrapText="1"/>
    </xf>
    <xf numFmtId="0" fontId="2" fillId="6" borderId="0" xfId="0" applyFont="1" applyFill="1" applyBorder="1" applyAlignment="1">
      <alignment vertical="center" wrapText="1"/>
    </xf>
    <xf numFmtId="0" fontId="3" fillId="2" borderId="2" xfId="0" applyFont="1" applyFill="1" applyBorder="1" applyAlignment="1">
      <alignment vertical="center" wrapText="1"/>
    </xf>
    <xf numFmtId="0" fontId="3" fillId="2" borderId="15" xfId="0" applyFont="1" applyFill="1" applyBorder="1" applyAlignment="1">
      <alignment vertical="center" wrapText="1"/>
    </xf>
    <xf numFmtId="0" fontId="4" fillId="4" borderId="0" xfId="0" applyFont="1" applyFill="1"/>
    <xf numFmtId="0" fontId="3" fillId="4" borderId="0" xfId="0" applyFont="1" applyFill="1" applyAlignment="1">
      <alignment vertical="center" wrapText="1"/>
    </xf>
    <xf numFmtId="0" fontId="2" fillId="4" borderId="0" xfId="0" applyFont="1" applyFill="1" applyAlignment="1">
      <alignment vertical="center"/>
    </xf>
    <xf numFmtId="16" fontId="2" fillId="4" borderId="0" xfId="0" applyNumberFormat="1" applyFont="1" applyFill="1" applyAlignment="1">
      <alignment vertical="center" wrapText="1"/>
    </xf>
    <xf numFmtId="0" fontId="3" fillId="4" borderId="0" xfId="0" applyFont="1" applyFill="1" applyAlignment="1">
      <alignment vertical="center"/>
    </xf>
    <xf numFmtId="0" fontId="2" fillId="4" borderId="6" xfId="0" applyFont="1" applyFill="1" applyBorder="1" applyAlignment="1">
      <alignment horizontal="center" vertical="center" wrapText="1"/>
    </xf>
    <xf numFmtId="0" fontId="6" fillId="4" borderId="0" xfId="0" applyFont="1" applyFill="1" applyBorder="1" applyAlignment="1">
      <alignment horizontal="center"/>
    </xf>
    <xf numFmtId="3" fontId="7" fillId="4" borderId="2" xfId="0" applyNumberFormat="1" applyFont="1" applyFill="1" applyBorder="1" applyAlignment="1">
      <alignment horizontal="center" vertical="center" wrapText="1"/>
    </xf>
    <xf numFmtId="3" fontId="2" fillId="4" borderId="15"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0" fontId="0" fillId="4" borderId="2" xfId="0" applyFill="1" applyBorder="1" applyAlignment="1">
      <alignment horizontal="center" vertical="center"/>
    </xf>
    <xf numFmtId="3" fontId="2" fillId="4" borderId="10" xfId="0" applyNumberFormat="1" applyFont="1" applyFill="1" applyBorder="1" applyAlignment="1">
      <alignment horizontal="center" vertical="center" wrapText="1"/>
    </xf>
    <xf numFmtId="0" fontId="2" fillId="4" borderId="0" xfId="0" applyFont="1" applyFill="1" applyAlignment="1">
      <alignment horizontal="center"/>
    </xf>
    <xf numFmtId="0" fontId="3" fillId="4" borderId="11" xfId="0" applyFont="1" applyFill="1" applyBorder="1" applyAlignment="1">
      <alignment vertical="top" wrapText="1"/>
    </xf>
    <xf numFmtId="0" fontId="3" fillId="4" borderId="10" xfId="0" applyFont="1" applyFill="1" applyBorder="1" applyAlignment="1">
      <alignment vertical="top" wrapText="1"/>
    </xf>
    <xf numFmtId="0" fontId="3" fillId="4" borderId="15" xfId="0" applyFont="1" applyFill="1" applyBorder="1" applyAlignment="1">
      <alignment vertical="top" wrapText="1"/>
    </xf>
    <xf numFmtId="0" fontId="9" fillId="4" borderId="0" xfId="0" applyFont="1" applyFill="1" applyBorder="1" applyAlignment="1">
      <alignment vertical="top"/>
    </xf>
    <xf numFmtId="0" fontId="3" fillId="4" borderId="0" xfId="0" applyFont="1" applyFill="1" applyAlignment="1">
      <alignment vertical="top" wrapText="1"/>
    </xf>
    <xf numFmtId="0" fontId="2" fillId="4" borderId="0" xfId="0" applyFont="1" applyFill="1" applyAlignment="1">
      <alignment vertical="top" wrapText="1"/>
    </xf>
    <xf numFmtId="0" fontId="2" fillId="4" borderId="0" xfId="0" applyFont="1" applyFill="1" applyAlignment="1">
      <alignment horizontal="left" vertical="top" wrapText="1"/>
    </xf>
    <xf numFmtId="0" fontId="3" fillId="4" borderId="2" xfId="0" applyFont="1" applyFill="1" applyBorder="1" applyAlignment="1">
      <alignment vertical="top" wrapText="1"/>
    </xf>
    <xf numFmtId="0" fontId="2" fillId="6" borderId="15" xfId="0" applyFont="1" applyFill="1" applyBorder="1" applyAlignment="1">
      <alignment vertical="center" wrapText="1"/>
    </xf>
    <xf numFmtId="0" fontId="3" fillId="2" borderId="6" xfId="0" applyFont="1" applyFill="1" applyBorder="1" applyAlignment="1">
      <alignment vertical="center" wrapText="1"/>
    </xf>
    <xf numFmtId="0" fontId="3" fillId="2" borderId="11" xfId="0" applyFont="1" applyFill="1" applyBorder="1" applyAlignment="1">
      <alignment vertical="center" wrapText="1"/>
    </xf>
    <xf numFmtId="0" fontId="2" fillId="2" borderId="15" xfId="0" applyFont="1" applyFill="1" applyBorder="1" applyAlignment="1">
      <alignment vertical="center" wrapText="1"/>
    </xf>
    <xf numFmtId="0" fontId="2" fillId="6" borderId="11" xfId="0" applyFont="1" applyFill="1" applyBorder="1" applyAlignment="1">
      <alignment vertical="center" wrapText="1"/>
    </xf>
    <xf numFmtId="0" fontId="11" fillId="5" borderId="18" xfId="0" applyFont="1" applyFill="1" applyBorder="1" applyAlignment="1">
      <alignment vertical="center" wrapText="1"/>
    </xf>
    <xf numFmtId="3" fontId="6" fillId="4" borderId="0" xfId="0" applyNumberFormat="1" applyFont="1" applyFill="1" applyBorder="1" applyAlignment="1">
      <alignment horizontal="center"/>
    </xf>
    <xf numFmtId="3" fontId="11" fillId="5" borderId="18" xfId="0" applyNumberFormat="1" applyFont="1" applyFill="1" applyBorder="1" applyAlignment="1">
      <alignment horizontal="left" vertical="center" wrapText="1"/>
    </xf>
    <xf numFmtId="3" fontId="0" fillId="4" borderId="2" xfId="0" applyNumberFormat="1" applyFill="1" applyBorder="1" applyAlignment="1">
      <alignment horizontal="center" vertical="center"/>
    </xf>
    <xf numFmtId="3" fontId="2" fillId="4" borderId="0" xfId="0" applyNumberFormat="1" applyFont="1" applyFill="1" applyAlignment="1">
      <alignment horizontal="center"/>
    </xf>
    <xf numFmtId="0" fontId="2" fillId="8" borderId="15" xfId="0" applyFont="1" applyFill="1" applyBorder="1" applyAlignment="1">
      <alignment vertical="center" wrapText="1"/>
    </xf>
    <xf numFmtId="0" fontId="2" fillId="8" borderId="11" xfId="0" applyFont="1" applyFill="1" applyBorder="1" applyAlignment="1">
      <alignment vertical="center" wrapText="1"/>
    </xf>
    <xf numFmtId="0" fontId="3" fillId="9" borderId="2" xfId="0" applyFont="1" applyFill="1" applyBorder="1" applyAlignment="1">
      <alignment vertical="center" wrapText="1"/>
    </xf>
    <xf numFmtId="0" fontId="2" fillId="2" borderId="11" xfId="0" applyFont="1" applyFill="1" applyBorder="1" applyAlignment="1">
      <alignment vertical="center" wrapText="1"/>
    </xf>
    <xf numFmtId="0" fontId="2" fillId="4" borderId="0" xfId="0" applyFont="1" applyFill="1" applyAlignment="1">
      <alignment horizontal="center" vertical="center"/>
    </xf>
    <xf numFmtId="0" fontId="11" fillId="5" borderId="10" xfId="0" applyFont="1" applyFill="1" applyBorder="1" applyAlignment="1">
      <alignment horizontal="left" vertical="center" wrapText="1"/>
    </xf>
    <xf numFmtId="0" fontId="11" fillId="5" borderId="10" xfId="0" applyFont="1" applyFill="1" applyBorder="1" applyAlignment="1">
      <alignment vertical="center" wrapText="1"/>
    </xf>
    <xf numFmtId="3" fontId="11" fillId="5" borderId="10" xfId="0" applyNumberFormat="1" applyFont="1" applyFill="1" applyBorder="1" applyAlignment="1">
      <alignment horizontal="left" vertical="center" wrapText="1"/>
    </xf>
    <xf numFmtId="0" fontId="2" fillId="2" borderId="2" xfId="0" applyFont="1" applyFill="1" applyBorder="1"/>
    <xf numFmtId="3" fontId="2" fillId="2" borderId="11" xfId="0" applyNumberFormat="1" applyFont="1" applyFill="1" applyBorder="1"/>
    <xf numFmtId="164" fontId="2" fillId="2" borderId="10" xfId="1" applyNumberFormat="1" applyFont="1" applyFill="1" applyBorder="1"/>
    <xf numFmtId="0" fontId="2" fillId="7" borderId="2" xfId="0" applyFont="1" applyFill="1" applyBorder="1"/>
    <xf numFmtId="3" fontId="2" fillId="7" borderId="2" xfId="0" applyNumberFormat="1" applyFont="1" applyFill="1" applyBorder="1"/>
    <xf numFmtId="164" fontId="2" fillId="7" borderId="11" xfId="1" applyNumberFormat="1" applyFont="1" applyFill="1" applyBorder="1"/>
    <xf numFmtId="3" fontId="2" fillId="8" borderId="2" xfId="0" applyNumberFormat="1" applyFont="1" applyFill="1" applyBorder="1"/>
    <xf numFmtId="0" fontId="2" fillId="8" borderId="14" xfId="0" applyFont="1" applyFill="1" applyBorder="1" applyAlignment="1">
      <alignment horizontal="left" vertical="center" wrapText="1"/>
    </xf>
    <xf numFmtId="164" fontId="2" fillId="8" borderId="12" xfId="1" applyNumberFormat="1" applyFont="1" applyFill="1" applyBorder="1"/>
    <xf numFmtId="0" fontId="2" fillId="6" borderId="13" xfId="0" applyFont="1" applyFill="1" applyBorder="1" applyAlignment="1">
      <alignment horizontal="left" vertical="center" wrapText="1"/>
    </xf>
    <xf numFmtId="3" fontId="2" fillId="6" borderId="13" xfId="0" applyNumberFormat="1" applyFont="1" applyFill="1" applyBorder="1"/>
    <xf numFmtId="0" fontId="2" fillId="9" borderId="2" xfId="0" applyFont="1" applyFill="1" applyBorder="1"/>
    <xf numFmtId="164" fontId="2" fillId="9" borderId="15" xfId="0" applyNumberFormat="1" applyFont="1" applyFill="1" applyBorder="1"/>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5" xfId="0" applyFont="1" applyFill="1" applyBorder="1" applyAlignment="1">
      <alignment horizontal="left" vertical="top" wrapText="1"/>
    </xf>
    <xf numFmtId="0" fontId="2" fillId="8" borderId="10"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1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4" borderId="10" xfId="0" applyFont="1" applyFill="1" applyBorder="1" applyAlignment="1">
      <alignment horizontal="left" vertical="center" wrapText="1" indent="2"/>
    </xf>
    <xf numFmtId="0" fontId="2" fillId="4" borderId="11" xfId="0" applyFont="1" applyFill="1" applyBorder="1" applyAlignment="1">
      <alignment horizontal="left" vertical="center" wrapText="1" indent="2"/>
    </xf>
    <xf numFmtId="0" fontId="2" fillId="4" borderId="15" xfId="0" applyFont="1" applyFill="1" applyBorder="1" applyAlignment="1">
      <alignment horizontal="left" vertical="center" wrapText="1" indent="2"/>
    </xf>
    <xf numFmtId="0" fontId="2" fillId="7" borderId="10"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7" borderId="15" xfId="0" applyFont="1" applyFill="1" applyBorder="1" applyAlignment="1">
      <alignment horizontal="left"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5" xfId="0" applyFont="1" applyFill="1" applyBorder="1" applyAlignment="1">
      <alignment horizontal="center" vertical="center" wrapText="1"/>
    </xf>
    <xf numFmtId="3" fontId="2" fillId="4" borderId="10" xfId="0" applyNumberFormat="1" applyFont="1" applyFill="1" applyBorder="1" applyAlignment="1">
      <alignment horizontal="right" vertical="center" wrapText="1"/>
    </xf>
    <xf numFmtId="3" fontId="2" fillId="4" borderId="11" xfId="0" applyNumberFormat="1" applyFont="1" applyFill="1" applyBorder="1" applyAlignment="1">
      <alignment horizontal="right" vertical="center" wrapText="1"/>
    </xf>
    <xf numFmtId="3" fontId="2" fillId="4" borderId="15" xfId="0" applyNumberFormat="1" applyFont="1" applyFill="1" applyBorder="1" applyAlignment="1">
      <alignment horizontal="right" vertical="center" wrapText="1"/>
    </xf>
    <xf numFmtId="0" fontId="3" fillId="4" borderId="10" xfId="0" applyFont="1" applyFill="1" applyBorder="1" applyAlignment="1">
      <alignment horizontal="left" vertical="top" wrapText="1"/>
    </xf>
    <xf numFmtId="0" fontId="3" fillId="4" borderId="11" xfId="0" applyFont="1" applyFill="1" applyBorder="1" applyAlignment="1">
      <alignment horizontal="left" vertical="top" wrapText="1"/>
    </xf>
    <xf numFmtId="0" fontId="3" fillId="4" borderId="15" xfId="0" applyFont="1" applyFill="1" applyBorder="1" applyAlignment="1">
      <alignment horizontal="left" vertical="top" wrapText="1"/>
    </xf>
    <xf numFmtId="0" fontId="2" fillId="4" borderId="10" xfId="0" applyFont="1" applyFill="1" applyBorder="1" applyAlignment="1">
      <alignment vertical="top" wrapText="1"/>
    </xf>
    <xf numFmtId="0" fontId="2" fillId="4" borderId="11" xfId="0" applyFont="1" applyFill="1" applyBorder="1" applyAlignment="1">
      <alignment vertical="top" wrapText="1"/>
    </xf>
    <xf numFmtId="0" fontId="2" fillId="4" borderId="15" xfId="0" applyFont="1" applyFill="1" applyBorder="1" applyAlignment="1">
      <alignment vertical="top" wrapText="1"/>
    </xf>
    <xf numFmtId="0" fontId="3" fillId="8" borderId="10" xfId="0" applyFont="1" applyFill="1" applyBorder="1" applyAlignment="1">
      <alignment horizontal="left" vertical="center" wrapText="1"/>
    </xf>
    <xf numFmtId="0" fontId="3" fillId="8" borderId="1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10" fillId="5" borderId="10" xfId="0" applyFont="1" applyFill="1" applyBorder="1" applyAlignment="1">
      <alignment wrapText="1"/>
    </xf>
    <xf numFmtId="3" fontId="10" fillId="5" borderId="2" xfId="0" applyNumberFormat="1" applyFont="1" applyFill="1" applyBorder="1"/>
    <xf numFmtId="0" fontId="2" fillId="10" borderId="16"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10" borderId="10" xfId="0" applyFont="1" applyFill="1" applyBorder="1" applyAlignment="1">
      <alignment vertical="center" wrapText="1"/>
    </xf>
    <xf numFmtId="0" fontId="2" fillId="10" borderId="2" xfId="0" applyFont="1" applyFill="1" applyBorder="1" applyAlignment="1">
      <alignment vertical="center" wrapText="1"/>
    </xf>
    <xf numFmtId="0" fontId="3" fillId="10" borderId="2" xfId="0" applyFont="1" applyFill="1" applyBorder="1" applyAlignment="1">
      <alignment vertical="center" wrapText="1"/>
    </xf>
    <xf numFmtId="0" fontId="2" fillId="10" borderId="15" xfId="0" applyFont="1" applyFill="1" applyBorder="1" applyAlignment="1">
      <alignment vertical="center" wrapText="1"/>
    </xf>
    <xf numFmtId="0" fontId="3" fillId="10" borderId="15" xfId="0" applyFont="1" applyFill="1" applyBorder="1" applyAlignment="1">
      <alignment vertical="center" wrapText="1"/>
    </xf>
    <xf numFmtId="0" fontId="2" fillId="10" borderId="11" xfId="0" applyFont="1" applyFill="1" applyBorder="1" applyAlignment="1">
      <alignment vertical="center" wrapText="1"/>
    </xf>
    <xf numFmtId="0" fontId="2" fillId="10" borderId="10" xfId="0" applyFont="1" applyFill="1" applyBorder="1" applyAlignment="1">
      <alignment horizontal="left" vertical="center" wrapText="1"/>
    </xf>
    <xf numFmtId="0" fontId="2" fillId="10" borderId="11" xfId="0" applyFont="1" applyFill="1" applyBorder="1" applyAlignment="1">
      <alignment horizontal="left" vertical="center" wrapText="1"/>
    </xf>
    <xf numFmtId="0" fontId="2" fillId="10" borderId="15" xfId="0" applyFont="1" applyFill="1" applyBorder="1" applyAlignment="1">
      <alignment horizontal="left" vertical="center" wrapText="1"/>
    </xf>
    <xf numFmtId="0" fontId="2" fillId="7" borderId="11" xfId="0" applyFont="1" applyFill="1" applyBorder="1"/>
    <xf numFmtId="0" fontId="2" fillId="10" borderId="2" xfId="0" applyFont="1" applyFill="1" applyBorder="1"/>
    <xf numFmtId="164" fontId="2" fillId="6" borderId="2" xfId="1" applyNumberFormat="1" applyFont="1" applyFill="1" applyBorder="1"/>
    <xf numFmtId="0" fontId="2" fillId="10" borderId="2" xfId="0" applyFont="1" applyFill="1" applyBorder="1" applyAlignment="1">
      <alignment horizontal="left" vertical="center" wrapText="1"/>
    </xf>
    <xf numFmtId="0" fontId="2" fillId="10" borderId="15" xfId="0" applyFont="1" applyFill="1" applyBorder="1" applyAlignment="1">
      <alignment horizontal="left" vertical="center" wrapText="1"/>
    </xf>
    <xf numFmtId="0" fontId="2" fillId="10" borderId="19" xfId="0" applyFont="1" applyFill="1" applyBorder="1" applyAlignment="1">
      <alignment horizontal="left" vertical="center" wrapText="1"/>
    </xf>
    <xf numFmtId="0" fontId="2" fillId="10" borderId="11" xfId="0" applyFont="1" applyFill="1" applyBorder="1" applyAlignment="1">
      <alignment horizontal="left" vertical="center" wrapText="1"/>
    </xf>
    <xf numFmtId="3" fontId="2" fillId="10" borderId="2" xfId="0" applyNumberFormat="1" applyFont="1" applyFill="1" applyBorder="1"/>
    <xf numFmtId="9" fontId="2" fillId="10" borderId="2" xfId="1" applyFont="1" applyFill="1" applyBorder="1"/>
    <xf numFmtId="164" fontId="0" fillId="4" borderId="0" xfId="0" applyNumberFormat="1" applyFill="1"/>
    <xf numFmtId="0" fontId="4" fillId="4" borderId="0" xfId="0" applyFont="1" applyFill="1" applyAlignme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latin typeface="IBM Plex Sans" panose="020B0503050203000203" pitchFamily="34" charset="0"/>
              </a:rPr>
              <a:t>Preliminary alignment assessment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6-004D-436D-A549-F5EC90299F1F}"/>
              </c:ext>
            </c:extLst>
          </c:dPt>
          <c:dPt>
            <c:idx val="1"/>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2-004D-436D-A549-F5EC90299F1F}"/>
              </c:ext>
            </c:extLst>
          </c:dPt>
          <c:dPt>
            <c:idx val="2"/>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004D-436D-A549-F5EC90299F1F}"/>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4-004D-436D-A549-F5EC90299F1F}"/>
              </c:ext>
            </c:extLst>
          </c:dPt>
          <c:dPt>
            <c:idx val="4"/>
            <c:bubble3D val="0"/>
            <c:spPr>
              <a:solidFill>
                <a:schemeClr val="bg2"/>
              </a:solidFill>
              <a:ln w="19050">
                <a:solidFill>
                  <a:schemeClr val="lt1"/>
                </a:solidFill>
              </a:ln>
              <a:effectLst/>
            </c:spPr>
            <c:extLst>
              <c:ext xmlns:c16="http://schemas.microsoft.com/office/drawing/2014/chart" uri="{C3380CC4-5D6E-409C-BE32-E72D297353CC}">
                <c16:uniqueId val="{00000005-004D-436D-A549-F5EC90299F1F}"/>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IBM Plex Sans" panose="020B0503050203000203" pitchFamily="34" charset="0"/>
                    <a:ea typeface="+mn-ea"/>
                    <a:cs typeface="+mn-cs"/>
                  </a:defRPr>
                </a:pPr>
                <a:endParaRPr lang="nb-N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(Summary!$I$8,Summary!$I$10,Summary!$I$12,Summary!$I$16,Summary!$I$18)</c:f>
              <c:strCache>
                <c:ptCount val="5"/>
                <c:pt idx="0">
                  <c:v>Aligned</c:v>
                </c:pt>
                <c:pt idx="1">
                  <c:v>Likely aligned</c:v>
                </c:pt>
                <c:pt idx="2">
                  <c:v>Currently not covered</c:v>
                </c:pt>
                <c:pt idx="3">
                  <c:v>Could not be assessed </c:v>
                </c:pt>
                <c:pt idx="4">
                  <c:v>Projects assessed individually </c:v>
                </c:pt>
              </c:strCache>
            </c:strRef>
          </c:cat>
          <c:val>
            <c:numRef>
              <c:f>(Summary!$J$8,Summary!$J$10,Summary!$J$12,Summary!$J$16,Summary!$J$18)</c:f>
              <c:numCache>
                <c:formatCode>#,##0</c:formatCode>
                <c:ptCount val="5"/>
                <c:pt idx="0">
                  <c:v>2396756.9061413035</c:v>
                </c:pt>
                <c:pt idx="1">
                  <c:v>14677981.549500184</c:v>
                </c:pt>
                <c:pt idx="2">
                  <c:v>3677058.4194637109</c:v>
                </c:pt>
                <c:pt idx="3">
                  <c:v>1037189.9157848974</c:v>
                </c:pt>
                <c:pt idx="4">
                  <c:v>4323237.2943399353</c:v>
                </c:pt>
              </c:numCache>
            </c:numRef>
          </c:val>
          <c:extLst>
            <c:ext xmlns:c16="http://schemas.microsoft.com/office/drawing/2014/chart" uri="{C3380CC4-5D6E-409C-BE32-E72D297353CC}">
              <c16:uniqueId val="{00000000-004D-436D-A549-F5EC90299F1F}"/>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IBM Plex Sans" panose="020B0503050203000203" pitchFamily="34" charset="0"/>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177800</xdr:rowOff>
    </xdr:from>
    <xdr:to>
      <xdr:col>2</xdr:col>
      <xdr:colOff>2405341</xdr:colOff>
      <xdr:row>0</xdr:row>
      <xdr:rowOff>2182339</xdr:rowOff>
    </xdr:to>
    <xdr:pic>
      <xdr:nvPicPr>
        <xdr:cNvPr id="3" name="Picture 2">
          <a:extLst>
            <a:ext uri="{FF2B5EF4-FFF2-40B4-BE49-F238E27FC236}">
              <a16:creationId xmlns:a16="http://schemas.microsoft.com/office/drawing/2014/main" id="{96EB8F9A-F04F-497F-A2C9-3F22E1CF5A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77800"/>
          <a:ext cx="4399241" cy="2004539"/>
        </a:xfrm>
        <a:prstGeom prst="rect">
          <a:avLst/>
        </a:prstGeom>
      </xdr:spPr>
    </xdr:pic>
    <xdr:clientData/>
  </xdr:twoCellAnchor>
  <xdr:twoCellAnchor>
    <xdr:from>
      <xdr:col>0</xdr:col>
      <xdr:colOff>795482</xdr:colOff>
      <xdr:row>3</xdr:row>
      <xdr:rowOff>13854</xdr:rowOff>
    </xdr:from>
    <xdr:to>
      <xdr:col>6</xdr:col>
      <xdr:colOff>478971</xdr:colOff>
      <xdr:row>4</xdr:row>
      <xdr:rowOff>1709058</xdr:rowOff>
    </xdr:to>
    <xdr:sp macro="" textlink="">
      <xdr:nvSpPr>
        <xdr:cNvPr id="4" name="TextBox 3">
          <a:extLst>
            <a:ext uri="{FF2B5EF4-FFF2-40B4-BE49-F238E27FC236}">
              <a16:creationId xmlns:a16="http://schemas.microsoft.com/office/drawing/2014/main" id="{EB8B1C95-1186-4769-9AC1-427F95C9FA0B}"/>
            </a:ext>
          </a:extLst>
        </xdr:cNvPr>
        <xdr:cNvSpPr txBox="1"/>
      </xdr:nvSpPr>
      <xdr:spPr>
        <a:xfrm>
          <a:off x="795482" y="4030683"/>
          <a:ext cx="12147632" cy="191291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nb-NO" sz="1400" b="0">
              <a:solidFill>
                <a:schemeClr val="dk1"/>
              </a:solidFill>
              <a:effectLst/>
              <a:latin typeface="IBM Plex Sans" panose="020B0503050203000203" pitchFamily="34" charset="0"/>
              <a:ea typeface="+mn-ea"/>
              <a:cs typeface="+mn-cs"/>
            </a:rPr>
            <a:t>KBN has for the first time screened all projects in its existing Green Project</a:t>
          </a:r>
          <a:r>
            <a:rPr lang="nb-NO" sz="1400" b="0" baseline="0">
              <a:solidFill>
                <a:schemeClr val="dk1"/>
              </a:solidFill>
              <a:effectLst/>
              <a:latin typeface="IBM Plex Sans" panose="020B0503050203000203" pitchFamily="34" charset="0"/>
              <a:ea typeface="+mn-ea"/>
              <a:cs typeface="+mn-cs"/>
            </a:rPr>
            <a:t> P</a:t>
          </a:r>
          <a:r>
            <a:rPr lang="nb-NO" sz="1400" b="0">
              <a:solidFill>
                <a:schemeClr val="dk1"/>
              </a:solidFill>
              <a:effectLst/>
              <a:latin typeface="IBM Plex Sans" panose="020B0503050203000203" pitchFamily="34" charset="0"/>
              <a:ea typeface="+mn-ea"/>
              <a:cs typeface="+mn-cs"/>
            </a:rPr>
            <a:t>ortfolio against the technical screening criteria (TSC) in the EU’s Taxonomy for sustainable economic activities. This sheet summarises</a:t>
          </a:r>
          <a:r>
            <a:rPr lang="nb-NO" sz="1400" b="0" baseline="0">
              <a:solidFill>
                <a:schemeClr val="dk1"/>
              </a:solidFill>
              <a:effectLst/>
              <a:latin typeface="IBM Plex Sans" panose="020B0503050203000203" pitchFamily="34" charset="0"/>
              <a:ea typeface="+mn-ea"/>
              <a:cs typeface="+mn-cs"/>
            </a:rPr>
            <a:t> findings for all KBN's project categories. Full mapping of each project category against the Taxonomy criteria may be found in the following sheets. </a:t>
          </a:r>
          <a:endParaRPr lang="nb-NO" sz="1400" b="0">
            <a:solidFill>
              <a:schemeClr val="dk1"/>
            </a:solidFill>
            <a:effectLst/>
            <a:latin typeface="IBM Plex Sans" panose="020B0503050203000203"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400" b="0">
            <a:solidFill>
              <a:schemeClr val="dk1"/>
            </a:solidFill>
            <a:effectLst/>
            <a:latin typeface="IBM Plex Sans" panose="020B0503050203000203"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The</a:t>
          </a:r>
          <a:r>
            <a:rPr lang="en-GB" sz="1100" b="0" baseline="0">
              <a:solidFill>
                <a:schemeClr val="dk1"/>
              </a:solidFill>
              <a:effectLst/>
              <a:latin typeface="+mn-lt"/>
              <a:ea typeface="+mn-ea"/>
              <a:cs typeface="+mn-cs"/>
            </a:rPr>
            <a:t> assessment has been</a:t>
          </a:r>
          <a:r>
            <a:rPr lang="en-GB" sz="1100">
              <a:solidFill>
                <a:schemeClr val="dk1"/>
              </a:solidFill>
              <a:effectLst/>
              <a:latin typeface="+mn-lt"/>
              <a:ea typeface="+mn-ea"/>
              <a:cs typeface="+mn-cs"/>
            </a:rPr>
            <a:t> conducted with the best intentions and on the basis of the information available.</a:t>
          </a:r>
          <a:r>
            <a:rPr lang="nb-NO" sz="1400" b="0" baseline="0">
              <a:solidFill>
                <a:schemeClr val="dk1"/>
              </a:solidFill>
              <a:effectLst/>
              <a:latin typeface="IBM Plex Sans" panose="020B0503050203000203" pitchFamily="34" charset="0"/>
              <a:ea typeface="+mn-ea"/>
              <a:cs typeface="+mn-cs"/>
            </a:rPr>
            <a:t> </a:t>
          </a:r>
          <a:r>
            <a:rPr lang="en-GB" sz="1100">
              <a:solidFill>
                <a:schemeClr val="dk1"/>
              </a:solidFill>
              <a:effectLst/>
              <a:latin typeface="+mn-lt"/>
              <a:ea typeface="+mn-ea"/>
              <a:cs typeface="+mn-cs"/>
            </a:rPr>
            <a:t>It is to be noted that the taxonomy has not yet been approved in its final form, and that KBN’s review is based on the technical screening criteria in the draft of the Taxonomy from November 2020. DNSH criteria</a:t>
          </a:r>
          <a:r>
            <a:rPr lang="en-GB" sz="1100" baseline="0">
              <a:solidFill>
                <a:schemeClr val="dk1"/>
              </a:solidFill>
              <a:effectLst/>
              <a:latin typeface="+mn-lt"/>
              <a:ea typeface="+mn-ea"/>
              <a:cs typeface="+mn-cs"/>
            </a:rPr>
            <a:t> have currently not been assessed. </a:t>
          </a:r>
          <a:r>
            <a:rPr lang="en-GB" sz="1100">
              <a:solidFill>
                <a:schemeClr val="dk1"/>
              </a:solidFill>
              <a:effectLst/>
              <a:latin typeface="+mn-lt"/>
              <a:ea typeface="+mn-ea"/>
              <a:cs typeface="+mn-cs"/>
            </a:rPr>
            <a:t>KBN’s mapping should therefore be regarded as preliminary.</a:t>
          </a:r>
          <a:r>
            <a:rPr lang="en-GB" sz="1100" baseline="0">
              <a:solidFill>
                <a:schemeClr val="dk1"/>
              </a:solidFill>
              <a:effectLst/>
              <a:latin typeface="+mn-lt"/>
              <a:ea typeface="+mn-ea"/>
              <a:cs typeface="+mn-cs"/>
            </a:rPr>
            <a:t> </a:t>
          </a:r>
          <a:endParaRPr lang="nb-NO" sz="1100">
            <a:solidFill>
              <a:schemeClr val="dk1"/>
            </a:solidFill>
            <a:effectLst/>
            <a:latin typeface="+mn-lt"/>
            <a:ea typeface="+mn-ea"/>
            <a:cs typeface="+mn-cs"/>
          </a:endParaRPr>
        </a:p>
      </xdr:txBody>
    </xdr:sp>
    <xdr:clientData/>
  </xdr:twoCellAnchor>
  <xdr:twoCellAnchor>
    <xdr:from>
      <xdr:col>8</xdr:col>
      <xdr:colOff>10886</xdr:colOff>
      <xdr:row>0</xdr:row>
      <xdr:rowOff>2198914</xdr:rowOff>
    </xdr:from>
    <xdr:to>
      <xdr:col>10</xdr:col>
      <xdr:colOff>0</xdr:colOff>
      <xdr:row>5</xdr:row>
      <xdr:rowOff>76200</xdr:rowOff>
    </xdr:to>
    <xdr:sp macro="" textlink="">
      <xdr:nvSpPr>
        <xdr:cNvPr id="2" name="Rectangle 1">
          <a:extLst>
            <a:ext uri="{FF2B5EF4-FFF2-40B4-BE49-F238E27FC236}">
              <a16:creationId xmlns:a16="http://schemas.microsoft.com/office/drawing/2014/main" id="{407918A5-94B9-4DC3-8F05-5C2C24B5300B}"/>
            </a:ext>
          </a:extLst>
        </xdr:cNvPr>
        <xdr:cNvSpPr/>
      </xdr:nvSpPr>
      <xdr:spPr>
        <a:xfrm>
          <a:off x="14325600" y="2198914"/>
          <a:ext cx="3657600" cy="3929743"/>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editAs="oneCell">
    <xdr:from>
      <xdr:col>8</xdr:col>
      <xdr:colOff>1088573</xdr:colOff>
      <xdr:row>0</xdr:row>
      <xdr:rowOff>2383117</xdr:rowOff>
    </xdr:from>
    <xdr:to>
      <xdr:col>9</xdr:col>
      <xdr:colOff>0</xdr:colOff>
      <xdr:row>4</xdr:row>
      <xdr:rowOff>316889</xdr:rowOff>
    </xdr:to>
    <xdr:pic>
      <xdr:nvPicPr>
        <xdr:cNvPr id="6" name="Picture 5">
          <a:extLst>
            <a:ext uri="{FF2B5EF4-FFF2-40B4-BE49-F238E27FC236}">
              <a16:creationId xmlns:a16="http://schemas.microsoft.com/office/drawing/2014/main" id="{419AD016-9744-458E-AAA8-66C4E33353F7}"/>
            </a:ext>
          </a:extLst>
        </xdr:cNvPr>
        <xdr:cNvPicPr>
          <a:picLocks noChangeAspect="1"/>
        </xdr:cNvPicPr>
      </xdr:nvPicPr>
      <xdr:blipFill>
        <a:blip xmlns:r="http://schemas.openxmlformats.org/officeDocument/2006/relationships" r:embed="rId2"/>
        <a:stretch>
          <a:fillRect/>
        </a:stretch>
      </xdr:blipFill>
      <xdr:spPr>
        <a:xfrm>
          <a:off x="15403287" y="2383117"/>
          <a:ext cx="1523999" cy="2168315"/>
        </a:xfrm>
        <a:prstGeom prst="rect">
          <a:avLst/>
        </a:prstGeom>
      </xdr:spPr>
    </xdr:pic>
    <xdr:clientData/>
  </xdr:twoCellAnchor>
  <xdr:twoCellAnchor>
    <xdr:from>
      <xdr:col>8</xdr:col>
      <xdr:colOff>65313</xdr:colOff>
      <xdr:row>4</xdr:row>
      <xdr:rowOff>111825</xdr:rowOff>
    </xdr:from>
    <xdr:to>
      <xdr:col>9</xdr:col>
      <xdr:colOff>947056</xdr:colOff>
      <xdr:row>5</xdr:row>
      <xdr:rowOff>206829</xdr:rowOff>
    </xdr:to>
    <xdr:sp macro="" textlink="">
      <xdr:nvSpPr>
        <xdr:cNvPr id="7" name="TextBox 6">
          <a:extLst>
            <a:ext uri="{FF2B5EF4-FFF2-40B4-BE49-F238E27FC236}">
              <a16:creationId xmlns:a16="http://schemas.microsoft.com/office/drawing/2014/main" id="{F4E1E00D-12D0-421B-AAD3-C4CB616B0651}"/>
            </a:ext>
          </a:extLst>
        </xdr:cNvPr>
        <xdr:cNvSpPr txBox="1"/>
      </xdr:nvSpPr>
      <xdr:spPr>
        <a:xfrm>
          <a:off x="14380027" y="4346368"/>
          <a:ext cx="3494315" cy="1912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IBM Plex Sans" panose="020B0503050203000203" pitchFamily="34" charset="0"/>
              <a:ea typeface="+mn-ea"/>
              <a:cs typeface="+mn-cs"/>
            </a:rPr>
            <a:t>The</a:t>
          </a:r>
          <a:r>
            <a:rPr lang="nb-NO" sz="1100" b="0" baseline="0">
              <a:solidFill>
                <a:schemeClr val="dk1"/>
              </a:solidFill>
              <a:effectLst/>
              <a:latin typeface="IBM Plex Sans" panose="020B0503050203000203" pitchFamily="34" charset="0"/>
              <a:ea typeface="+mn-ea"/>
              <a:cs typeface="+mn-cs"/>
            </a:rPr>
            <a:t> activity-level technical screening criteria in the preliminary taxonomy have been mapped against the 83 eligibility criteria defined in KBN's Criteria Document for Green Loans. The project count and volumes in this assessment are then based on which eligibility criteria the different KBN green projects are qualified under. </a:t>
          </a:r>
          <a:endParaRPr lang="nb-NO" sz="1000">
            <a:solidFill>
              <a:schemeClr val="dk1"/>
            </a:solidFill>
            <a:effectLst/>
            <a:latin typeface="+mn-lt"/>
            <a:ea typeface="+mn-ea"/>
            <a:cs typeface="+mn-cs"/>
          </a:endParaRPr>
        </a:p>
      </xdr:txBody>
    </xdr:sp>
    <xdr:clientData/>
  </xdr:twoCellAnchor>
  <xdr:twoCellAnchor>
    <xdr:from>
      <xdr:col>7</xdr:col>
      <xdr:colOff>522514</xdr:colOff>
      <xdr:row>19</xdr:row>
      <xdr:rowOff>293912</xdr:rowOff>
    </xdr:from>
    <xdr:to>
      <xdr:col>10</xdr:col>
      <xdr:colOff>304799</xdr:colOff>
      <xdr:row>33</xdr:row>
      <xdr:rowOff>337457</xdr:rowOff>
    </xdr:to>
    <xdr:graphicFrame macro="">
      <xdr:nvGraphicFramePr>
        <xdr:cNvPr id="9" name="Chart 8">
          <a:extLst>
            <a:ext uri="{FF2B5EF4-FFF2-40B4-BE49-F238E27FC236}">
              <a16:creationId xmlns:a16="http://schemas.microsoft.com/office/drawing/2014/main" id="{A67D272A-F500-4658-B986-56096089BC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EFFED-F91F-4E0D-9ADC-079FE7F73C05}">
  <dimension ref="B1:L134"/>
  <sheetViews>
    <sheetView tabSelected="1" zoomScale="70" zoomScaleNormal="70" workbookViewId="0">
      <selection activeCell="S7" sqref="S7"/>
    </sheetView>
  </sheetViews>
  <sheetFormatPr defaultRowHeight="14.4" x14ac:dyDescent="0.3"/>
  <cols>
    <col min="1" max="1" width="12.5546875" style="3" customWidth="1"/>
    <col min="2" max="2" width="22.109375" style="2" customWidth="1"/>
    <col min="3" max="3" width="52.88671875" style="3" customWidth="1"/>
    <col min="4" max="4" width="45.77734375" style="72" customWidth="1"/>
    <col min="5" max="5" width="32.6640625" style="80" customWidth="1"/>
    <col min="6" max="6" width="15.88671875" style="3" customWidth="1"/>
    <col min="7" max="7" width="18.109375" style="5" customWidth="1"/>
    <col min="8" max="8" width="8.88671875" style="3"/>
    <col min="9" max="9" width="38.109375" style="3" customWidth="1"/>
    <col min="10" max="10" width="15.44140625" style="3" customWidth="1"/>
    <col min="11" max="16384" width="8.88671875" style="3"/>
  </cols>
  <sheetData>
    <row r="1" spans="2:12" ht="237.6" customHeight="1" x14ac:dyDescent="0.3"/>
    <row r="2" spans="2:12" ht="52.2" customHeight="1" x14ac:dyDescent="0.6">
      <c r="B2" s="14" t="s">
        <v>260</v>
      </c>
    </row>
    <row r="3" spans="2:12" ht="26.4" customHeight="1" x14ac:dyDescent="0.4">
      <c r="B3" s="250" t="s">
        <v>282</v>
      </c>
    </row>
    <row r="4" spans="2:12" ht="17.399999999999999" customHeight="1" x14ac:dyDescent="0.3"/>
    <row r="5" spans="2:12" ht="143.4" customHeight="1" x14ac:dyDescent="0.3">
      <c r="B5" s="1"/>
    </row>
    <row r="6" spans="2:12" ht="30" customHeight="1" x14ac:dyDescent="0.45">
      <c r="B6" s="16" t="s">
        <v>257</v>
      </c>
      <c r="C6" s="17"/>
      <c r="D6" s="73"/>
      <c r="E6" s="81"/>
      <c r="F6" s="4"/>
      <c r="G6" s="18"/>
    </row>
    <row r="7" spans="2:12" ht="72" customHeight="1" x14ac:dyDescent="0.4">
      <c r="B7" s="25" t="s">
        <v>258</v>
      </c>
      <c r="C7" s="26" t="s">
        <v>259</v>
      </c>
      <c r="D7" s="74" t="s">
        <v>215</v>
      </c>
      <c r="E7" s="26" t="s">
        <v>4</v>
      </c>
      <c r="F7" s="26" t="s">
        <v>153</v>
      </c>
      <c r="G7" s="27" t="s">
        <v>242</v>
      </c>
      <c r="I7" s="226" t="s">
        <v>278</v>
      </c>
      <c r="J7" s="227">
        <v>26112224.416074067</v>
      </c>
      <c r="K7" s="6"/>
      <c r="L7" s="6"/>
    </row>
    <row r="8" spans="2:12" ht="30" customHeight="1" x14ac:dyDescent="0.3">
      <c r="B8" s="189" t="s">
        <v>169</v>
      </c>
      <c r="C8" s="28" t="s">
        <v>51</v>
      </c>
      <c r="D8" s="42" t="s">
        <v>52</v>
      </c>
      <c r="E8" s="99" t="s">
        <v>218</v>
      </c>
      <c r="F8" s="30">
        <v>12</v>
      </c>
      <c r="G8" s="44">
        <v>134015.54393460831</v>
      </c>
      <c r="I8" s="173" t="s">
        <v>5</v>
      </c>
      <c r="J8" s="174">
        <f>G16+G51+G52+G53+G58+G61+G62+G64+G63+G65+G66+G97+G73+G74</f>
        <v>2396756.9061413035</v>
      </c>
      <c r="K8" s="6"/>
      <c r="L8" s="6"/>
    </row>
    <row r="9" spans="2:12" ht="30" customHeight="1" x14ac:dyDescent="0.3">
      <c r="B9" s="190"/>
      <c r="C9" s="40" t="s">
        <v>54</v>
      </c>
      <c r="D9" s="75"/>
      <c r="E9" s="82"/>
      <c r="F9" s="35"/>
      <c r="G9" s="65"/>
      <c r="I9" s="173" t="s">
        <v>256</v>
      </c>
      <c r="J9" s="175">
        <f>J8/J7</f>
        <v>9.1786776490244804E-2</v>
      </c>
      <c r="K9" s="6"/>
      <c r="L9" s="6"/>
    </row>
    <row r="10" spans="2:12" ht="30" customHeight="1" x14ac:dyDescent="0.3">
      <c r="B10" s="190"/>
      <c r="C10" s="77" t="s">
        <v>223</v>
      </c>
      <c r="D10" s="54" t="s">
        <v>55</v>
      </c>
      <c r="E10" s="100" t="s">
        <v>219</v>
      </c>
      <c r="F10" s="31">
        <v>1</v>
      </c>
      <c r="G10" s="48">
        <v>175000</v>
      </c>
      <c r="I10" s="176" t="s">
        <v>9</v>
      </c>
      <c r="J10" s="177">
        <f>G8+G10+G19+G46+G67+G93+G77+G79</f>
        <v>14677981.549500184</v>
      </c>
      <c r="K10" s="6"/>
      <c r="L10" s="6"/>
    </row>
    <row r="11" spans="2:12" ht="30" customHeight="1" x14ac:dyDescent="0.3">
      <c r="B11" s="190"/>
      <c r="C11" s="77" t="s">
        <v>222</v>
      </c>
      <c r="D11" s="186" t="s">
        <v>8</v>
      </c>
      <c r="E11" s="237" t="s">
        <v>279</v>
      </c>
      <c r="F11" s="19">
        <v>0</v>
      </c>
      <c r="G11" s="48">
        <v>0</v>
      </c>
      <c r="I11" s="240" t="s">
        <v>252</v>
      </c>
      <c r="J11" s="178">
        <f>J10/J7</f>
        <v>0.56211149673119254</v>
      </c>
    </row>
    <row r="12" spans="2:12" ht="30" customHeight="1" x14ac:dyDescent="0.3">
      <c r="B12" s="190"/>
      <c r="C12" s="77" t="s">
        <v>221</v>
      </c>
      <c r="D12" s="187"/>
      <c r="E12" s="238"/>
      <c r="F12" s="66">
        <v>0</v>
      </c>
      <c r="G12" s="48">
        <v>0</v>
      </c>
      <c r="I12" s="241" t="s">
        <v>279</v>
      </c>
      <c r="J12" s="247">
        <f>G11+G12+G13+G20+G21+G59+G72+G80+G85+G91+G95+G96+G101+G105+G106+G107+G113+G114+G115+G116+G121+G122+G123+G124+G125</f>
        <v>3677058.4194637109</v>
      </c>
    </row>
    <row r="13" spans="2:12" ht="30" customHeight="1" x14ac:dyDescent="0.3">
      <c r="B13" s="190"/>
      <c r="C13" s="61" t="s">
        <v>220</v>
      </c>
      <c r="D13" s="188"/>
      <c r="E13" s="239"/>
      <c r="F13" s="19">
        <v>0</v>
      </c>
      <c r="G13" s="48">
        <v>0</v>
      </c>
      <c r="I13" s="241" t="s">
        <v>280</v>
      </c>
      <c r="J13" s="248">
        <f>J12/J7</f>
        <v>0.14081750987097832</v>
      </c>
    </row>
    <row r="14" spans="2:12" ht="30" customHeight="1" x14ac:dyDescent="0.3">
      <c r="B14" s="190"/>
      <c r="C14" s="22" t="s">
        <v>57</v>
      </c>
      <c r="D14" s="42" t="s">
        <v>8</v>
      </c>
      <c r="E14" s="98" t="s">
        <v>216</v>
      </c>
      <c r="F14" s="47">
        <v>2</v>
      </c>
      <c r="G14" s="48">
        <v>750000</v>
      </c>
      <c r="I14" s="127" t="s">
        <v>17</v>
      </c>
      <c r="J14" s="184">
        <v>0</v>
      </c>
    </row>
    <row r="15" spans="2:12" ht="30" customHeight="1" x14ac:dyDescent="0.3">
      <c r="B15" s="190"/>
      <c r="C15" s="42" t="s">
        <v>59</v>
      </c>
      <c r="D15" s="55" t="s">
        <v>60</v>
      </c>
      <c r="E15" s="103" t="s">
        <v>217</v>
      </c>
      <c r="F15" s="66">
        <v>0</v>
      </c>
      <c r="G15" s="59"/>
      <c r="I15" s="105" t="s">
        <v>255</v>
      </c>
      <c r="J15" s="185">
        <v>0</v>
      </c>
    </row>
    <row r="16" spans="2:12" ht="30" customHeight="1" x14ac:dyDescent="0.3">
      <c r="B16" s="190"/>
      <c r="C16" s="42" t="s">
        <v>62</v>
      </c>
      <c r="D16" s="55" t="s">
        <v>14</v>
      </c>
      <c r="E16" s="89" t="s">
        <v>5</v>
      </c>
      <c r="F16" s="47">
        <v>3</v>
      </c>
      <c r="G16" s="48">
        <v>9293</v>
      </c>
      <c r="I16" s="102" t="s">
        <v>217</v>
      </c>
      <c r="J16" s="179">
        <f>G30+G38+G104+G75+G76+G78</f>
        <v>1037189.9157848974</v>
      </c>
    </row>
    <row r="17" spans="2:10" ht="30" customHeight="1" x14ac:dyDescent="0.3">
      <c r="B17" s="190"/>
      <c r="C17" s="41" t="s">
        <v>64</v>
      </c>
      <c r="D17" s="42" t="s">
        <v>14</v>
      </c>
      <c r="E17" s="90" t="s">
        <v>5</v>
      </c>
      <c r="F17" s="47">
        <v>0</v>
      </c>
      <c r="G17" s="48">
        <v>0</v>
      </c>
      <c r="I17" s="180" t="s">
        <v>253</v>
      </c>
      <c r="J17" s="181">
        <f>J16/J7</f>
        <v>3.9720473417286802E-2</v>
      </c>
    </row>
    <row r="18" spans="2:10" ht="30" customHeight="1" x14ac:dyDescent="0.3">
      <c r="B18" s="190"/>
      <c r="C18" s="43" t="s">
        <v>149</v>
      </c>
      <c r="D18" s="54" t="s">
        <v>8</v>
      </c>
      <c r="E18" s="95" t="s">
        <v>216</v>
      </c>
      <c r="F18" s="47">
        <v>0</v>
      </c>
      <c r="G18" s="48">
        <v>0</v>
      </c>
      <c r="I18" s="182" t="s">
        <v>216</v>
      </c>
      <c r="J18" s="183">
        <f>G14+G25+G108+G81+G126</f>
        <v>4323237.2943399353</v>
      </c>
    </row>
    <row r="19" spans="2:10" ht="30" customHeight="1" x14ac:dyDescent="0.3">
      <c r="B19" s="189" t="s">
        <v>170</v>
      </c>
      <c r="C19" s="42" t="s">
        <v>66</v>
      </c>
      <c r="D19" s="22" t="s">
        <v>68</v>
      </c>
      <c r="E19" s="100" t="s">
        <v>218</v>
      </c>
      <c r="F19" s="31">
        <v>72</v>
      </c>
      <c r="G19" s="44">
        <v>14161430.069417996</v>
      </c>
      <c r="I19" s="95" t="s">
        <v>254</v>
      </c>
      <c r="J19" s="242">
        <f>J18/J7</f>
        <v>0.16556373082021511</v>
      </c>
    </row>
    <row r="20" spans="2:10" ht="30" customHeight="1" x14ac:dyDescent="0.3">
      <c r="B20" s="190"/>
      <c r="C20" s="41" t="s">
        <v>70</v>
      </c>
      <c r="D20" s="42" t="s">
        <v>8</v>
      </c>
      <c r="E20" s="243" t="s">
        <v>281</v>
      </c>
      <c r="F20" s="19">
        <v>16</v>
      </c>
      <c r="G20" s="44">
        <v>1314202.394500352</v>
      </c>
      <c r="J20" s="249"/>
    </row>
    <row r="21" spans="2:10" ht="30" customHeight="1" x14ac:dyDescent="0.3">
      <c r="B21" s="190"/>
      <c r="C21" s="42" t="s">
        <v>72</v>
      </c>
      <c r="D21" s="42" t="s">
        <v>8</v>
      </c>
      <c r="E21" s="244" t="s">
        <v>279</v>
      </c>
      <c r="F21" s="47">
        <v>0</v>
      </c>
      <c r="G21" s="48">
        <v>0</v>
      </c>
    </row>
    <row r="22" spans="2:10" ht="30" customHeight="1" x14ac:dyDescent="0.3">
      <c r="B22" s="190"/>
      <c r="C22" s="42" t="s">
        <v>74</v>
      </c>
      <c r="D22" s="42" t="s">
        <v>68</v>
      </c>
      <c r="E22" s="127" t="s">
        <v>17</v>
      </c>
      <c r="F22" s="47">
        <v>0</v>
      </c>
      <c r="G22" s="48">
        <v>0</v>
      </c>
    </row>
    <row r="23" spans="2:10" ht="30" customHeight="1" x14ac:dyDescent="0.3">
      <c r="B23" s="190"/>
      <c r="C23" s="42" t="s">
        <v>76</v>
      </c>
      <c r="D23" s="42" t="s">
        <v>8</v>
      </c>
      <c r="E23" s="102" t="s">
        <v>217</v>
      </c>
      <c r="F23" s="47">
        <v>0</v>
      </c>
      <c r="G23" s="48">
        <v>0</v>
      </c>
    </row>
    <row r="24" spans="2:10" ht="30" customHeight="1" x14ac:dyDescent="0.3">
      <c r="B24" s="191"/>
      <c r="C24" s="23" t="s">
        <v>151</v>
      </c>
      <c r="D24" s="55" t="s">
        <v>8</v>
      </c>
      <c r="E24" s="95" t="s">
        <v>216</v>
      </c>
      <c r="F24" s="31">
        <v>0</v>
      </c>
      <c r="G24" s="48">
        <v>0</v>
      </c>
      <c r="J24" s="9"/>
    </row>
    <row r="25" spans="2:10" ht="30" customHeight="1" x14ac:dyDescent="0.3">
      <c r="B25" s="68" t="s">
        <v>174</v>
      </c>
      <c r="C25" s="29"/>
      <c r="D25" s="42" t="s">
        <v>8</v>
      </c>
      <c r="E25" s="96" t="s">
        <v>216</v>
      </c>
      <c r="F25" s="20">
        <v>19</v>
      </c>
      <c r="G25" s="44">
        <v>2573996.0594716328</v>
      </c>
    </row>
    <row r="26" spans="2:10" x14ac:dyDescent="0.3">
      <c r="C26" s="21"/>
      <c r="G26" s="10"/>
    </row>
    <row r="27" spans="2:10" ht="30" customHeight="1" x14ac:dyDescent="0.45">
      <c r="B27" s="16" t="s">
        <v>231</v>
      </c>
      <c r="C27" s="17"/>
      <c r="D27" s="73"/>
      <c r="E27" s="81"/>
      <c r="F27" s="4"/>
      <c r="G27" s="18"/>
    </row>
    <row r="28" spans="2:10" s="6" customFormat="1" ht="72" customHeight="1" x14ac:dyDescent="0.3">
      <c r="B28" s="25" t="s">
        <v>258</v>
      </c>
      <c r="C28" s="26" t="s">
        <v>259</v>
      </c>
      <c r="D28" s="74" t="s">
        <v>215</v>
      </c>
      <c r="E28" s="26" t="s">
        <v>4</v>
      </c>
      <c r="F28" s="26" t="s">
        <v>153</v>
      </c>
      <c r="G28" s="27" t="s">
        <v>242</v>
      </c>
    </row>
    <row r="29" spans="2:10" ht="30" customHeight="1" x14ac:dyDescent="0.3">
      <c r="B29" s="189" t="s">
        <v>171</v>
      </c>
      <c r="C29" s="40" t="s">
        <v>111</v>
      </c>
      <c r="D29" s="63"/>
      <c r="E29" s="49"/>
      <c r="F29" s="35"/>
      <c r="G29" s="64"/>
    </row>
    <row r="30" spans="2:10" ht="30" customHeight="1" x14ac:dyDescent="0.3">
      <c r="B30" s="190"/>
      <c r="C30" s="62" t="s">
        <v>163</v>
      </c>
      <c r="D30" s="76" t="s">
        <v>119</v>
      </c>
      <c r="E30" s="104" t="s">
        <v>241</v>
      </c>
      <c r="F30" s="35">
        <v>2</v>
      </c>
      <c r="G30" s="48">
        <v>506043.18202402571</v>
      </c>
    </row>
    <row r="31" spans="2:10" ht="30" customHeight="1" x14ac:dyDescent="0.3">
      <c r="B31" s="190"/>
      <c r="C31" s="198" t="s">
        <v>165</v>
      </c>
      <c r="D31" s="54" t="s">
        <v>126</v>
      </c>
      <c r="E31" s="201" t="s">
        <v>219</v>
      </c>
      <c r="F31" s="31">
        <v>0</v>
      </c>
      <c r="G31" s="48">
        <v>0</v>
      </c>
    </row>
    <row r="32" spans="2:10" ht="30" customHeight="1" x14ac:dyDescent="0.3">
      <c r="B32" s="190"/>
      <c r="C32" s="199"/>
      <c r="D32" s="42" t="s">
        <v>130</v>
      </c>
      <c r="E32" s="202"/>
      <c r="F32" s="19">
        <v>0</v>
      </c>
      <c r="G32" s="48">
        <v>0</v>
      </c>
    </row>
    <row r="33" spans="2:7" ht="30" customHeight="1" x14ac:dyDescent="0.3">
      <c r="B33" s="190"/>
      <c r="C33" s="200"/>
      <c r="D33" s="42" t="s">
        <v>133</v>
      </c>
      <c r="E33" s="203"/>
      <c r="F33" s="19">
        <v>0</v>
      </c>
      <c r="G33" s="48">
        <v>0</v>
      </c>
    </row>
    <row r="34" spans="2:7" ht="30" customHeight="1" x14ac:dyDescent="0.3">
      <c r="B34" s="190"/>
      <c r="C34" s="198" t="s">
        <v>166</v>
      </c>
      <c r="D34" s="55" t="s">
        <v>115</v>
      </c>
      <c r="E34" s="195" t="s">
        <v>5</v>
      </c>
      <c r="F34" s="19">
        <v>0</v>
      </c>
      <c r="G34" s="48">
        <v>0</v>
      </c>
    </row>
    <row r="35" spans="2:7" ht="30" customHeight="1" x14ac:dyDescent="0.3">
      <c r="B35" s="190"/>
      <c r="C35" s="199"/>
      <c r="D35" s="42" t="s">
        <v>117</v>
      </c>
      <c r="E35" s="196"/>
      <c r="F35" s="47">
        <v>0</v>
      </c>
      <c r="G35" s="48">
        <v>0</v>
      </c>
    </row>
    <row r="36" spans="2:7" ht="30" customHeight="1" x14ac:dyDescent="0.3">
      <c r="B36" s="190"/>
      <c r="C36" s="199"/>
      <c r="D36" s="55" t="s">
        <v>122</v>
      </c>
      <c r="E36" s="196"/>
      <c r="F36" s="66">
        <v>0</v>
      </c>
      <c r="G36" s="59">
        <v>0</v>
      </c>
    </row>
    <row r="37" spans="2:7" ht="30" customHeight="1" x14ac:dyDescent="0.3">
      <c r="B37" s="190"/>
      <c r="C37" s="200"/>
      <c r="D37" s="55" t="s">
        <v>124</v>
      </c>
      <c r="E37" s="197"/>
      <c r="F37" s="47">
        <v>0</v>
      </c>
      <c r="G37" s="48">
        <v>0</v>
      </c>
    </row>
    <row r="38" spans="2:7" ht="30" customHeight="1" x14ac:dyDescent="0.3">
      <c r="B38" s="190"/>
      <c r="C38" s="198" t="s">
        <v>167</v>
      </c>
      <c r="D38" s="42" t="s">
        <v>128</v>
      </c>
      <c r="E38" s="192" t="s">
        <v>241</v>
      </c>
      <c r="F38" s="47">
        <v>1</v>
      </c>
      <c r="G38" s="48">
        <v>2566.65</v>
      </c>
    </row>
    <row r="39" spans="2:7" ht="30" customHeight="1" x14ac:dyDescent="0.3">
      <c r="B39" s="190"/>
      <c r="C39" s="200"/>
      <c r="D39" s="54" t="s">
        <v>131</v>
      </c>
      <c r="E39" s="194"/>
      <c r="F39" s="47">
        <v>0</v>
      </c>
      <c r="G39" s="48">
        <v>0</v>
      </c>
    </row>
    <row r="40" spans="2:7" ht="30" customHeight="1" x14ac:dyDescent="0.3">
      <c r="B40" s="191"/>
      <c r="C40" s="62" t="s">
        <v>168</v>
      </c>
      <c r="D40" s="22" t="s">
        <v>8</v>
      </c>
      <c r="E40" s="95" t="s">
        <v>216</v>
      </c>
      <c r="F40" s="31">
        <v>0</v>
      </c>
      <c r="G40" s="44">
        <v>0</v>
      </c>
    </row>
    <row r="41" spans="2:7" ht="30" customHeight="1" x14ac:dyDescent="0.3">
      <c r="B41" s="190" t="s">
        <v>172</v>
      </c>
      <c r="C41" s="40" t="s">
        <v>249</v>
      </c>
      <c r="D41" s="63"/>
      <c r="E41" s="83"/>
      <c r="F41" s="31"/>
      <c r="G41" s="44"/>
    </row>
    <row r="42" spans="2:7" ht="30" customHeight="1" x14ac:dyDescent="0.3">
      <c r="B42" s="190"/>
      <c r="C42" s="62" t="s">
        <v>246</v>
      </c>
      <c r="D42" s="42" t="s">
        <v>135</v>
      </c>
      <c r="E42" s="195" t="s">
        <v>5</v>
      </c>
      <c r="F42" s="47">
        <v>0</v>
      </c>
      <c r="G42" s="48">
        <v>0</v>
      </c>
    </row>
    <row r="43" spans="2:7" ht="30" customHeight="1" x14ac:dyDescent="0.3">
      <c r="B43" s="190"/>
      <c r="C43" s="62" t="s">
        <v>247</v>
      </c>
      <c r="D43" s="42" t="s">
        <v>137</v>
      </c>
      <c r="E43" s="196"/>
      <c r="F43" s="47">
        <v>0</v>
      </c>
      <c r="G43" s="48">
        <v>0</v>
      </c>
    </row>
    <row r="44" spans="2:7" ht="30" customHeight="1" x14ac:dyDescent="0.3">
      <c r="B44" s="191"/>
      <c r="C44" s="62" t="s">
        <v>248</v>
      </c>
      <c r="D44" s="42" t="s">
        <v>139</v>
      </c>
      <c r="E44" s="197"/>
      <c r="F44" s="47">
        <v>0</v>
      </c>
      <c r="G44" s="48">
        <v>0</v>
      </c>
    </row>
    <row r="45" spans="2:7" ht="30" customHeight="1" x14ac:dyDescent="0.3">
      <c r="B45" s="189" t="s">
        <v>173</v>
      </c>
      <c r="C45" s="42" t="s">
        <v>113</v>
      </c>
      <c r="D45" s="22" t="s">
        <v>121</v>
      </c>
      <c r="E45" s="91" t="s">
        <v>5</v>
      </c>
      <c r="F45" s="31">
        <v>0</v>
      </c>
      <c r="G45" s="44">
        <v>0</v>
      </c>
    </row>
    <row r="46" spans="2:7" ht="30" customHeight="1" x14ac:dyDescent="0.3">
      <c r="B46" s="190"/>
      <c r="C46" s="41" t="s">
        <v>114</v>
      </c>
      <c r="D46" s="42" t="s">
        <v>141</v>
      </c>
      <c r="E46" s="100" t="s">
        <v>219</v>
      </c>
      <c r="F46" s="19">
        <v>2</v>
      </c>
      <c r="G46" s="44">
        <v>12958.6</v>
      </c>
    </row>
    <row r="47" spans="2:7" ht="30" customHeight="1" x14ac:dyDescent="0.3">
      <c r="B47" s="190" t="s">
        <v>175</v>
      </c>
      <c r="C47" s="42"/>
      <c r="D47" s="42" t="s">
        <v>8</v>
      </c>
      <c r="E47" s="96" t="s">
        <v>216</v>
      </c>
      <c r="F47" s="66">
        <v>0</v>
      </c>
      <c r="G47" s="48">
        <v>0</v>
      </c>
    </row>
    <row r="48" spans="2:7" x14ac:dyDescent="0.3">
      <c r="G48" s="10"/>
    </row>
    <row r="49" spans="2:7" ht="30" customHeight="1" x14ac:dyDescent="0.45">
      <c r="B49" s="16" t="s">
        <v>232</v>
      </c>
      <c r="C49" s="17"/>
      <c r="D49" s="73"/>
      <c r="E49" s="81"/>
      <c r="F49" s="4"/>
      <c r="G49" s="18"/>
    </row>
    <row r="50" spans="2:7" ht="72" customHeight="1" x14ac:dyDescent="0.3">
      <c r="B50" s="25" t="s">
        <v>258</v>
      </c>
      <c r="C50" s="26" t="s">
        <v>259</v>
      </c>
      <c r="D50" s="74" t="s">
        <v>215</v>
      </c>
      <c r="E50" s="26" t="s">
        <v>4</v>
      </c>
      <c r="F50" s="26" t="s">
        <v>153</v>
      </c>
      <c r="G50" s="27" t="s">
        <v>242</v>
      </c>
    </row>
    <row r="51" spans="2:7" ht="36" customHeight="1" x14ac:dyDescent="0.3">
      <c r="B51" s="69" t="s">
        <v>176</v>
      </c>
      <c r="C51" s="40" t="s">
        <v>77</v>
      </c>
      <c r="D51" s="40" t="s">
        <v>78</v>
      </c>
      <c r="E51" s="92" t="s">
        <v>5</v>
      </c>
      <c r="F51" s="84">
        <v>1</v>
      </c>
      <c r="G51" s="64">
        <v>1293.107795965783</v>
      </c>
    </row>
    <row r="52" spans="2:7" ht="30" customHeight="1" x14ac:dyDescent="0.3">
      <c r="B52" s="70"/>
      <c r="C52" s="58" t="s">
        <v>80</v>
      </c>
      <c r="D52" s="76" t="s">
        <v>81</v>
      </c>
      <c r="E52" s="93" t="s">
        <v>5</v>
      </c>
      <c r="F52" s="35">
        <v>7</v>
      </c>
      <c r="G52" s="48">
        <v>162961.54776254561</v>
      </c>
    </row>
    <row r="53" spans="2:7" ht="30" customHeight="1" x14ac:dyDescent="0.3">
      <c r="B53" s="189" t="s">
        <v>177</v>
      </c>
      <c r="C53" s="186" t="s">
        <v>83</v>
      </c>
      <c r="D53" s="54" t="s">
        <v>85</v>
      </c>
      <c r="E53" s="195" t="s">
        <v>5</v>
      </c>
      <c r="F53" s="204">
        <v>8</v>
      </c>
      <c r="G53" s="207">
        <v>63538.650965302149</v>
      </c>
    </row>
    <row r="54" spans="2:7" ht="30" customHeight="1" x14ac:dyDescent="0.3">
      <c r="B54" s="190"/>
      <c r="C54" s="187"/>
      <c r="D54" s="42" t="s">
        <v>87</v>
      </c>
      <c r="E54" s="196"/>
      <c r="F54" s="205"/>
      <c r="G54" s="208"/>
    </row>
    <row r="55" spans="2:7" ht="30" customHeight="1" x14ac:dyDescent="0.3">
      <c r="B55" s="190"/>
      <c r="C55" s="188"/>
      <c r="D55" s="42" t="s">
        <v>89</v>
      </c>
      <c r="E55" s="197"/>
      <c r="F55" s="206"/>
      <c r="G55" s="209"/>
    </row>
    <row r="56" spans="2:7" ht="28.8" x14ac:dyDescent="0.3">
      <c r="B56" s="190"/>
      <c r="C56" s="22" t="s">
        <v>91</v>
      </c>
      <c r="D56" s="55" t="s">
        <v>87</v>
      </c>
      <c r="E56" s="94" t="s">
        <v>5</v>
      </c>
      <c r="F56" s="66">
        <v>0</v>
      </c>
      <c r="G56" s="48">
        <v>0</v>
      </c>
    </row>
    <row r="57" spans="2:7" ht="52.2" customHeight="1" x14ac:dyDescent="0.3">
      <c r="B57" s="191"/>
      <c r="C57" s="54" t="s">
        <v>180</v>
      </c>
      <c r="D57" s="42" t="s">
        <v>8</v>
      </c>
      <c r="E57" s="98" t="s">
        <v>216</v>
      </c>
      <c r="F57" s="47">
        <v>0</v>
      </c>
      <c r="G57" s="48">
        <v>0</v>
      </c>
    </row>
    <row r="58" spans="2:7" ht="42.6" customHeight="1" x14ac:dyDescent="0.3">
      <c r="B58" s="69" t="s">
        <v>178</v>
      </c>
      <c r="C58" s="22" t="s">
        <v>92</v>
      </c>
      <c r="D58" s="55" t="s">
        <v>94</v>
      </c>
      <c r="E58" s="91" t="s">
        <v>5</v>
      </c>
      <c r="F58" s="66">
        <v>1</v>
      </c>
      <c r="G58" s="59">
        <v>51500</v>
      </c>
    </row>
    <row r="59" spans="2:7" ht="30" customHeight="1" x14ac:dyDescent="0.3">
      <c r="B59" s="69" t="s">
        <v>179</v>
      </c>
      <c r="C59" s="42" t="s">
        <v>96</v>
      </c>
      <c r="D59" s="55" t="s">
        <v>8</v>
      </c>
      <c r="E59" s="244" t="s">
        <v>279</v>
      </c>
      <c r="F59" s="47">
        <v>0</v>
      </c>
      <c r="G59" s="48">
        <v>0</v>
      </c>
    </row>
    <row r="60" spans="2:7" ht="49.8" customHeight="1" x14ac:dyDescent="0.3">
      <c r="B60" s="70"/>
      <c r="C60" s="60" t="s">
        <v>181</v>
      </c>
      <c r="D60" s="42" t="s">
        <v>8</v>
      </c>
      <c r="E60" s="97" t="s">
        <v>216</v>
      </c>
      <c r="F60" s="66">
        <v>0</v>
      </c>
      <c r="G60" s="48">
        <v>0</v>
      </c>
    </row>
    <row r="61" spans="2:7" ht="30" customHeight="1" x14ac:dyDescent="0.3">
      <c r="B61" s="69" t="s">
        <v>183</v>
      </c>
      <c r="C61" s="42" t="s">
        <v>97</v>
      </c>
      <c r="D61" s="42" t="s">
        <v>81</v>
      </c>
      <c r="E61" s="91" t="s">
        <v>5</v>
      </c>
      <c r="F61" s="19">
        <v>4</v>
      </c>
      <c r="G61" s="44">
        <v>1779.5556597876682</v>
      </c>
    </row>
    <row r="62" spans="2:7" ht="30" customHeight="1" x14ac:dyDescent="0.3">
      <c r="B62" s="70"/>
      <c r="C62" s="42" t="s">
        <v>99</v>
      </c>
      <c r="D62" s="42" t="s">
        <v>81</v>
      </c>
      <c r="E62" s="89" t="s">
        <v>5</v>
      </c>
      <c r="F62" s="47">
        <v>1</v>
      </c>
      <c r="G62" s="48">
        <v>8129.8268786792387</v>
      </c>
    </row>
    <row r="63" spans="2:7" ht="30" customHeight="1" x14ac:dyDescent="0.3">
      <c r="B63" s="70"/>
      <c r="C63" s="42" t="s">
        <v>101</v>
      </c>
      <c r="D63" s="42" t="s">
        <v>81</v>
      </c>
      <c r="E63" s="91" t="s">
        <v>5</v>
      </c>
      <c r="F63" s="47">
        <v>1</v>
      </c>
      <c r="G63" s="48">
        <v>1060000</v>
      </c>
    </row>
    <row r="64" spans="2:7" ht="30" customHeight="1" x14ac:dyDescent="0.3">
      <c r="B64" s="70"/>
      <c r="C64" s="42" t="s">
        <v>103</v>
      </c>
      <c r="D64" s="42" t="s">
        <v>81</v>
      </c>
      <c r="E64" s="90" t="s">
        <v>5</v>
      </c>
      <c r="F64" s="47">
        <v>0</v>
      </c>
      <c r="G64" s="48">
        <v>0</v>
      </c>
    </row>
    <row r="65" spans="2:7" ht="30" customHeight="1" x14ac:dyDescent="0.3">
      <c r="B65" s="70"/>
      <c r="C65" s="42" t="s">
        <v>182</v>
      </c>
      <c r="D65" s="22" t="s">
        <v>104</v>
      </c>
      <c r="E65" s="91" t="s">
        <v>5</v>
      </c>
      <c r="F65" s="31">
        <v>5</v>
      </c>
      <c r="G65" s="44">
        <v>18241.915384496337</v>
      </c>
    </row>
    <row r="66" spans="2:7" ht="30" customHeight="1" x14ac:dyDescent="0.3">
      <c r="B66" s="70"/>
      <c r="C66" s="41" t="s">
        <v>106</v>
      </c>
      <c r="D66" s="42" t="s">
        <v>104</v>
      </c>
      <c r="E66" s="91" t="s">
        <v>5</v>
      </c>
      <c r="F66" s="19">
        <v>2</v>
      </c>
      <c r="G66" s="44">
        <v>34307.341563129739</v>
      </c>
    </row>
    <row r="67" spans="2:7" ht="30" customHeight="1" x14ac:dyDescent="0.3">
      <c r="B67" s="78"/>
      <c r="C67" s="42" t="s">
        <v>109</v>
      </c>
      <c r="D67" s="42" t="s">
        <v>81</v>
      </c>
      <c r="E67" s="101" t="s">
        <v>219</v>
      </c>
      <c r="F67" s="66">
        <v>8</v>
      </c>
      <c r="G67" s="48">
        <v>58304.712334898766</v>
      </c>
    </row>
    <row r="68" spans="2:7" ht="30" customHeight="1" x14ac:dyDescent="0.3">
      <c r="B68" s="86" t="s">
        <v>213</v>
      </c>
      <c r="C68" s="42"/>
      <c r="D68" s="42" t="s">
        <v>8</v>
      </c>
      <c r="E68" s="95" t="s">
        <v>216</v>
      </c>
      <c r="F68" s="66">
        <v>0</v>
      </c>
      <c r="G68" s="44">
        <v>0</v>
      </c>
    </row>
    <row r="69" spans="2:7" ht="30" customHeight="1" x14ac:dyDescent="0.3">
      <c r="B69" s="3"/>
      <c r="D69" s="3"/>
      <c r="E69" s="3"/>
      <c r="G69" s="3"/>
    </row>
    <row r="70" spans="2:7" ht="30" customHeight="1" x14ac:dyDescent="0.45">
      <c r="B70" s="16" t="s">
        <v>276</v>
      </c>
      <c r="C70" s="17"/>
      <c r="D70" s="73"/>
      <c r="E70" s="81"/>
      <c r="F70" s="4"/>
      <c r="G70" s="18"/>
    </row>
    <row r="71" spans="2:7" ht="30" customHeight="1" x14ac:dyDescent="0.3">
      <c r="B71" s="25" t="s">
        <v>258</v>
      </c>
      <c r="C71" s="26" t="s">
        <v>259</v>
      </c>
      <c r="D71" s="74" t="s">
        <v>215</v>
      </c>
      <c r="E71" s="26" t="s">
        <v>4</v>
      </c>
      <c r="F71" s="26" t="s">
        <v>153</v>
      </c>
      <c r="G71" s="27" t="s">
        <v>242</v>
      </c>
    </row>
    <row r="72" spans="2:7" ht="30" customHeight="1" x14ac:dyDescent="0.3">
      <c r="B72" s="69" t="s">
        <v>196</v>
      </c>
      <c r="C72" s="40" t="s">
        <v>29</v>
      </c>
      <c r="D72" s="40" t="s">
        <v>8</v>
      </c>
      <c r="E72" s="245" t="s">
        <v>279</v>
      </c>
      <c r="F72" s="84">
        <v>0</v>
      </c>
      <c r="G72" s="44">
        <v>0</v>
      </c>
    </row>
    <row r="73" spans="2:7" ht="30" customHeight="1" x14ac:dyDescent="0.3">
      <c r="B73" s="189" t="s">
        <v>200</v>
      </c>
      <c r="C73" s="42" t="s">
        <v>30</v>
      </c>
      <c r="D73" s="42" t="s">
        <v>31</v>
      </c>
      <c r="E73" s="91" t="s">
        <v>5</v>
      </c>
      <c r="F73" s="19">
        <v>16</v>
      </c>
      <c r="G73" s="44">
        <v>312740.37745053432</v>
      </c>
    </row>
    <row r="74" spans="2:7" ht="30" customHeight="1" x14ac:dyDescent="0.3">
      <c r="B74" s="190"/>
      <c r="C74" s="42" t="s">
        <v>33</v>
      </c>
      <c r="D74" s="42" t="s">
        <v>31</v>
      </c>
      <c r="E74" s="89" t="s">
        <v>5</v>
      </c>
      <c r="F74" s="47">
        <v>6</v>
      </c>
      <c r="G74" s="48">
        <v>28186.965108723991</v>
      </c>
    </row>
    <row r="75" spans="2:7" ht="30" customHeight="1" x14ac:dyDescent="0.3">
      <c r="B75" s="190"/>
      <c r="C75" s="42" t="s">
        <v>201</v>
      </c>
      <c r="D75" s="42" t="s">
        <v>35</v>
      </c>
      <c r="E75" s="103" t="s">
        <v>217</v>
      </c>
      <c r="F75" s="47">
        <v>4</v>
      </c>
      <c r="G75" s="48">
        <v>337742.70540738932</v>
      </c>
    </row>
    <row r="76" spans="2:7" ht="30" customHeight="1" x14ac:dyDescent="0.3">
      <c r="B76" s="190"/>
      <c r="C76" s="42" t="s">
        <v>202</v>
      </c>
      <c r="D76" s="42" t="s">
        <v>35</v>
      </c>
      <c r="E76" s="102" t="s">
        <v>217</v>
      </c>
      <c r="F76" s="47">
        <v>1</v>
      </c>
      <c r="G76" s="48">
        <v>45915.953785025435</v>
      </c>
    </row>
    <row r="77" spans="2:7" ht="30" customHeight="1" x14ac:dyDescent="0.3">
      <c r="B77" s="190"/>
      <c r="C77" s="42" t="s">
        <v>204</v>
      </c>
      <c r="D77" s="22" t="s">
        <v>37</v>
      </c>
      <c r="E77" s="100" t="s">
        <v>219</v>
      </c>
      <c r="F77" s="31">
        <v>1</v>
      </c>
      <c r="G77" s="44">
        <v>48729.159312681273</v>
      </c>
    </row>
    <row r="78" spans="2:7" ht="30" customHeight="1" x14ac:dyDescent="0.3">
      <c r="B78" s="190"/>
      <c r="C78" s="41" t="s">
        <v>243</v>
      </c>
      <c r="D78" s="42" t="s">
        <v>35</v>
      </c>
      <c r="E78" s="103" t="s">
        <v>217</v>
      </c>
      <c r="F78" s="19">
        <v>0</v>
      </c>
      <c r="G78" s="44">
        <v>0</v>
      </c>
    </row>
    <row r="79" spans="2:7" ht="30" customHeight="1" x14ac:dyDescent="0.3">
      <c r="B79" s="190"/>
      <c r="C79" s="42" t="s">
        <v>244</v>
      </c>
      <c r="D79" s="42" t="s">
        <v>39</v>
      </c>
      <c r="E79" s="101" t="s">
        <v>219</v>
      </c>
      <c r="F79" s="66">
        <v>1</v>
      </c>
      <c r="G79" s="48">
        <v>843.46450000000004</v>
      </c>
    </row>
    <row r="80" spans="2:7" ht="30" customHeight="1" x14ac:dyDescent="0.3">
      <c r="B80" s="191"/>
      <c r="C80" s="42" t="s">
        <v>245</v>
      </c>
      <c r="D80" s="42" t="s">
        <v>8</v>
      </c>
      <c r="E80" s="243" t="s">
        <v>279</v>
      </c>
      <c r="F80" s="19">
        <v>0</v>
      </c>
      <c r="G80" s="44">
        <v>0</v>
      </c>
    </row>
    <row r="81" spans="2:7" x14ac:dyDescent="0.3">
      <c r="B81" s="78" t="s">
        <v>205</v>
      </c>
      <c r="C81" s="42"/>
      <c r="D81" s="42" t="s">
        <v>8</v>
      </c>
      <c r="E81" s="96" t="s">
        <v>216</v>
      </c>
      <c r="F81" s="66">
        <v>3</v>
      </c>
      <c r="G81" s="48">
        <v>33353.699999999997</v>
      </c>
    </row>
    <row r="82" spans="2:7" ht="30" customHeight="1" x14ac:dyDescent="0.3">
      <c r="G82" s="10"/>
    </row>
    <row r="83" spans="2:7" ht="30" customHeight="1" x14ac:dyDescent="0.45">
      <c r="B83" s="16" t="s">
        <v>277</v>
      </c>
      <c r="C83" s="17"/>
      <c r="D83" s="73"/>
      <c r="E83" s="81"/>
      <c r="F83" s="4"/>
      <c r="G83" s="18"/>
    </row>
    <row r="84" spans="2:7" ht="30" customHeight="1" x14ac:dyDescent="0.3">
      <c r="B84" s="25" t="s">
        <v>258</v>
      </c>
      <c r="C84" s="26" t="s">
        <v>259</v>
      </c>
      <c r="D84" s="74" t="s">
        <v>215</v>
      </c>
      <c r="E84" s="26" t="s">
        <v>4</v>
      </c>
      <c r="F84" s="26" t="s">
        <v>153</v>
      </c>
      <c r="G84" s="27" t="s">
        <v>242</v>
      </c>
    </row>
    <row r="85" spans="2:7" ht="30" customHeight="1" x14ac:dyDescent="0.3">
      <c r="B85" s="69" t="s">
        <v>239</v>
      </c>
      <c r="C85" s="40" t="s">
        <v>6</v>
      </c>
      <c r="D85" s="40" t="s">
        <v>8</v>
      </c>
      <c r="E85" s="245" t="s">
        <v>279</v>
      </c>
      <c r="F85" s="84">
        <v>10</v>
      </c>
      <c r="G85" s="44">
        <v>324372.09749616857</v>
      </c>
    </row>
    <row r="86" spans="2:7" ht="30" customHeight="1" x14ac:dyDescent="0.3">
      <c r="B86" s="69" t="s">
        <v>189</v>
      </c>
      <c r="C86" s="42" t="s">
        <v>10</v>
      </c>
      <c r="D86" s="42" t="s">
        <v>11</v>
      </c>
      <c r="E86" s="90" t="s">
        <v>5</v>
      </c>
      <c r="F86" s="47">
        <v>0</v>
      </c>
      <c r="G86" s="48">
        <v>0</v>
      </c>
    </row>
    <row r="87" spans="2:7" ht="52.2" customHeight="1" x14ac:dyDescent="0.3">
      <c r="B87" s="70"/>
      <c r="C87" s="42" t="s">
        <v>13</v>
      </c>
      <c r="D87" s="22" t="s">
        <v>14</v>
      </c>
      <c r="E87" s="91" t="s">
        <v>5</v>
      </c>
      <c r="F87" s="31">
        <v>0</v>
      </c>
      <c r="G87" s="44">
        <v>0</v>
      </c>
    </row>
    <row r="88" spans="2:7" ht="30" customHeight="1" x14ac:dyDescent="0.3">
      <c r="B88" s="189" t="s">
        <v>190</v>
      </c>
      <c r="C88" s="40" t="s">
        <v>191</v>
      </c>
      <c r="D88" s="63"/>
      <c r="E88" s="49"/>
      <c r="F88" s="35"/>
      <c r="G88" s="64"/>
    </row>
    <row r="89" spans="2:7" ht="30" customHeight="1" x14ac:dyDescent="0.3">
      <c r="B89" s="190"/>
      <c r="C89" s="62" t="s">
        <v>224</v>
      </c>
      <c r="D89" s="42" t="s">
        <v>16</v>
      </c>
      <c r="E89" s="101" t="s">
        <v>219</v>
      </c>
      <c r="F89" s="66">
        <v>0</v>
      </c>
      <c r="G89" s="48">
        <v>0</v>
      </c>
    </row>
    <row r="90" spans="2:7" ht="30" customHeight="1" x14ac:dyDescent="0.3">
      <c r="B90" s="190"/>
      <c r="C90" s="62" t="s">
        <v>229</v>
      </c>
      <c r="D90" s="42" t="s">
        <v>227</v>
      </c>
      <c r="E90" s="102" t="s">
        <v>217</v>
      </c>
      <c r="F90" s="47">
        <v>0</v>
      </c>
      <c r="G90" s="48">
        <v>0</v>
      </c>
    </row>
    <row r="91" spans="2:7" ht="43.2" customHeight="1" x14ac:dyDescent="0.3">
      <c r="B91" s="190"/>
      <c r="C91" s="62" t="s">
        <v>228</v>
      </c>
      <c r="D91" s="22" t="s">
        <v>8</v>
      </c>
      <c r="E91" s="243" t="s">
        <v>279</v>
      </c>
      <c r="F91" s="31">
        <v>1</v>
      </c>
      <c r="G91" s="44">
        <v>506739.56472487753</v>
      </c>
    </row>
    <row r="92" spans="2:7" ht="30" customHeight="1" x14ac:dyDescent="0.3">
      <c r="B92" s="190"/>
      <c r="C92" s="40" t="s">
        <v>192</v>
      </c>
      <c r="D92" s="63"/>
      <c r="E92" s="49"/>
      <c r="F92" s="35"/>
      <c r="G92" s="64"/>
    </row>
    <row r="93" spans="2:7" ht="30" customHeight="1" x14ac:dyDescent="0.3">
      <c r="B93" s="190"/>
      <c r="C93" s="62" t="s">
        <v>224</v>
      </c>
      <c r="D93" s="42" t="s">
        <v>18</v>
      </c>
      <c r="E93" s="101" t="s">
        <v>219</v>
      </c>
      <c r="F93" s="66">
        <v>1</v>
      </c>
      <c r="G93" s="48">
        <v>86700</v>
      </c>
    </row>
    <row r="94" spans="2:7" ht="30" customHeight="1" x14ac:dyDescent="0.3">
      <c r="B94" s="190"/>
      <c r="C94" s="62" t="s">
        <v>229</v>
      </c>
      <c r="D94" s="42" t="s">
        <v>227</v>
      </c>
      <c r="E94" s="102" t="s">
        <v>217</v>
      </c>
      <c r="F94" s="47">
        <v>0</v>
      </c>
      <c r="G94" s="48">
        <v>0</v>
      </c>
    </row>
    <row r="95" spans="2:7" ht="30" customHeight="1" x14ac:dyDescent="0.3">
      <c r="B95" s="190"/>
      <c r="C95" s="62" t="s">
        <v>230</v>
      </c>
      <c r="D95" s="42" t="s">
        <v>8</v>
      </c>
      <c r="E95" s="243" t="s">
        <v>281</v>
      </c>
      <c r="F95" s="66">
        <v>5</v>
      </c>
      <c r="G95" s="44">
        <v>263832.27936930041</v>
      </c>
    </row>
    <row r="96" spans="2:7" ht="30" customHeight="1" x14ac:dyDescent="0.3">
      <c r="B96" s="190"/>
      <c r="C96" s="42" t="s">
        <v>193</v>
      </c>
      <c r="D96" s="42" t="s">
        <v>8</v>
      </c>
      <c r="E96" s="244" t="s">
        <v>279</v>
      </c>
      <c r="F96" s="47">
        <v>0</v>
      </c>
      <c r="G96" s="48">
        <v>0</v>
      </c>
    </row>
    <row r="97" spans="2:7" ht="28.8" x14ac:dyDescent="0.3">
      <c r="B97" s="190"/>
      <c r="C97" s="42" t="s">
        <v>203</v>
      </c>
      <c r="D97" s="42" t="s">
        <v>21</v>
      </c>
      <c r="E97" s="91" t="s">
        <v>5</v>
      </c>
      <c r="F97" s="47">
        <v>2</v>
      </c>
      <c r="G97" s="48">
        <v>644784.61757213913</v>
      </c>
    </row>
    <row r="98" spans="2:7" ht="30" customHeight="1" x14ac:dyDescent="0.3">
      <c r="B98" s="190"/>
      <c r="C98" s="71" t="s">
        <v>251</v>
      </c>
      <c r="D98" s="49"/>
      <c r="E98" s="49"/>
      <c r="F98" s="49"/>
      <c r="G98" s="87"/>
    </row>
    <row r="99" spans="2:7" ht="43.2" x14ac:dyDescent="0.3">
      <c r="B99" s="190"/>
      <c r="C99" s="62" t="s">
        <v>235</v>
      </c>
      <c r="D99" s="22" t="s">
        <v>23</v>
      </c>
      <c r="E99" s="103" t="s">
        <v>217</v>
      </c>
      <c r="F99" s="31">
        <v>0</v>
      </c>
      <c r="G99" s="44">
        <v>0</v>
      </c>
    </row>
    <row r="100" spans="2:7" ht="30" customHeight="1" x14ac:dyDescent="0.3">
      <c r="B100" s="190"/>
      <c r="C100" s="24" t="s">
        <v>238</v>
      </c>
      <c r="D100" s="42" t="s">
        <v>227</v>
      </c>
      <c r="E100" s="103" t="s">
        <v>217</v>
      </c>
      <c r="F100" s="19">
        <v>0</v>
      </c>
      <c r="G100" s="44">
        <v>0</v>
      </c>
    </row>
    <row r="101" spans="2:7" ht="36.6" customHeight="1" x14ac:dyDescent="0.3">
      <c r="B101" s="190"/>
      <c r="C101" s="62" t="s">
        <v>228</v>
      </c>
      <c r="D101" s="42" t="s">
        <v>8</v>
      </c>
      <c r="E101" s="244" t="s">
        <v>279</v>
      </c>
      <c r="F101" s="66">
        <v>7</v>
      </c>
      <c r="G101" s="48">
        <v>556163.61780821916</v>
      </c>
    </row>
    <row r="102" spans="2:7" ht="30" customHeight="1" x14ac:dyDescent="0.3">
      <c r="B102" s="190"/>
      <c r="C102" s="40" t="s">
        <v>250</v>
      </c>
      <c r="D102" s="63"/>
      <c r="E102" s="49"/>
      <c r="F102" s="35"/>
      <c r="G102" s="64"/>
    </row>
    <row r="103" spans="2:7" ht="46.2" customHeight="1" x14ac:dyDescent="0.3">
      <c r="B103" s="190"/>
      <c r="C103" s="62" t="s">
        <v>235</v>
      </c>
      <c r="D103" s="42" t="s">
        <v>24</v>
      </c>
      <c r="E103" s="105" t="s">
        <v>17</v>
      </c>
      <c r="F103" s="47">
        <v>0</v>
      </c>
      <c r="G103" s="48">
        <v>0</v>
      </c>
    </row>
    <row r="104" spans="2:7" ht="30" customHeight="1" x14ac:dyDescent="0.3">
      <c r="B104" s="190"/>
      <c r="C104" s="62" t="s">
        <v>238</v>
      </c>
      <c r="D104" s="42" t="s">
        <v>227</v>
      </c>
      <c r="E104" s="103" t="s">
        <v>217</v>
      </c>
      <c r="F104" s="47">
        <v>5</v>
      </c>
      <c r="G104" s="48">
        <v>144921.42456845695</v>
      </c>
    </row>
    <row r="105" spans="2:7" ht="30" customHeight="1" x14ac:dyDescent="0.3">
      <c r="B105" s="191"/>
      <c r="C105" s="62" t="s">
        <v>228</v>
      </c>
      <c r="D105" s="42" t="s">
        <v>8</v>
      </c>
      <c r="E105" s="246" t="s">
        <v>279</v>
      </c>
      <c r="F105" s="47">
        <v>5</v>
      </c>
      <c r="G105" s="48">
        <v>392935</v>
      </c>
    </row>
    <row r="106" spans="2:7" ht="30" customHeight="1" x14ac:dyDescent="0.3">
      <c r="B106" s="189" t="s">
        <v>194</v>
      </c>
      <c r="C106" s="42" t="s">
        <v>225</v>
      </c>
      <c r="D106" s="22" t="s">
        <v>8</v>
      </c>
      <c r="E106" s="243" t="s">
        <v>279</v>
      </c>
      <c r="F106" s="31">
        <v>0</v>
      </c>
      <c r="G106" s="44">
        <v>0</v>
      </c>
    </row>
    <row r="107" spans="2:7" ht="30" customHeight="1" x14ac:dyDescent="0.3">
      <c r="B107" s="191"/>
      <c r="C107" s="41" t="s">
        <v>27</v>
      </c>
      <c r="D107" s="42" t="s">
        <v>8</v>
      </c>
      <c r="E107" s="243" t="s">
        <v>279</v>
      </c>
      <c r="F107" s="19">
        <v>0</v>
      </c>
      <c r="G107" s="44">
        <v>0</v>
      </c>
    </row>
    <row r="108" spans="2:7" ht="30" customHeight="1" x14ac:dyDescent="0.3">
      <c r="B108" s="88" t="s">
        <v>195</v>
      </c>
      <c r="C108" s="42" t="s">
        <v>28</v>
      </c>
      <c r="D108" s="42"/>
      <c r="E108" s="96" t="s">
        <v>216</v>
      </c>
      <c r="F108" s="66">
        <v>16</v>
      </c>
      <c r="G108" s="48">
        <v>953596.30767760694</v>
      </c>
    </row>
    <row r="109" spans="2:7" ht="30" customHeight="1" x14ac:dyDescent="0.3">
      <c r="G109" s="10"/>
    </row>
    <row r="110" spans="2:7" x14ac:dyDescent="0.3">
      <c r="G110" s="10"/>
    </row>
    <row r="111" spans="2:7" ht="30" customHeight="1" x14ac:dyDescent="0.45">
      <c r="B111" s="16" t="s">
        <v>236</v>
      </c>
      <c r="C111" s="17"/>
      <c r="D111" s="73"/>
      <c r="E111" s="81"/>
      <c r="F111" s="4"/>
      <c r="G111" s="18"/>
    </row>
    <row r="112" spans="2:7" ht="72" customHeight="1" x14ac:dyDescent="0.3">
      <c r="B112" s="25" t="s">
        <v>258</v>
      </c>
      <c r="C112" s="26" t="s">
        <v>259</v>
      </c>
      <c r="D112" s="74" t="s">
        <v>215</v>
      </c>
      <c r="E112" s="26" t="s">
        <v>4</v>
      </c>
      <c r="F112" s="26" t="s">
        <v>153</v>
      </c>
      <c r="G112" s="27" t="s">
        <v>242</v>
      </c>
    </row>
    <row r="113" spans="2:7" ht="37.799999999999997" customHeight="1" x14ac:dyDescent="0.3">
      <c r="B113" s="69" t="s">
        <v>206</v>
      </c>
      <c r="C113" s="40" t="s">
        <v>41</v>
      </c>
      <c r="D113" s="40" t="s">
        <v>8</v>
      </c>
      <c r="E113" s="245" t="s">
        <v>279</v>
      </c>
      <c r="F113" s="84">
        <v>1</v>
      </c>
      <c r="G113" s="44">
        <v>4750</v>
      </c>
    </row>
    <row r="114" spans="2:7" ht="30" customHeight="1" x14ac:dyDescent="0.3">
      <c r="B114" s="189" t="s">
        <v>207</v>
      </c>
      <c r="C114" s="42" t="s">
        <v>42</v>
      </c>
      <c r="D114" s="42" t="s">
        <v>8</v>
      </c>
      <c r="E114" s="243" t="s">
        <v>279</v>
      </c>
      <c r="F114" s="19">
        <v>2</v>
      </c>
      <c r="G114" s="44">
        <v>46662.92</v>
      </c>
    </row>
    <row r="115" spans="2:7" ht="30" customHeight="1" x14ac:dyDescent="0.3">
      <c r="B115" s="190"/>
      <c r="C115" s="42" t="s">
        <v>44</v>
      </c>
      <c r="D115" s="42" t="s">
        <v>8</v>
      </c>
      <c r="E115" s="244" t="s">
        <v>279</v>
      </c>
      <c r="F115" s="47">
        <v>2</v>
      </c>
      <c r="G115" s="48">
        <v>134687.50067114094</v>
      </c>
    </row>
    <row r="116" spans="2:7" ht="30" customHeight="1" x14ac:dyDescent="0.3">
      <c r="B116" s="191"/>
      <c r="C116" s="42" t="s">
        <v>45</v>
      </c>
      <c r="D116" s="42" t="s">
        <v>8</v>
      </c>
      <c r="E116" s="243" t="s">
        <v>279</v>
      </c>
      <c r="F116" s="47">
        <v>0</v>
      </c>
      <c r="G116" s="48">
        <v>0</v>
      </c>
    </row>
    <row r="117" spans="2:7" ht="30" customHeight="1" x14ac:dyDescent="0.3">
      <c r="B117" s="78" t="s">
        <v>208</v>
      </c>
      <c r="C117" s="42"/>
      <c r="D117" s="42" t="s">
        <v>8</v>
      </c>
      <c r="E117" s="95" t="s">
        <v>216</v>
      </c>
      <c r="F117" s="31">
        <v>0</v>
      </c>
      <c r="G117" s="48">
        <v>0</v>
      </c>
    </row>
    <row r="118" spans="2:7" x14ac:dyDescent="0.3">
      <c r="G118" s="10"/>
    </row>
    <row r="119" spans="2:7" ht="30" customHeight="1" x14ac:dyDescent="0.45">
      <c r="B119" s="16" t="s">
        <v>237</v>
      </c>
      <c r="C119" s="17"/>
      <c r="D119" s="73"/>
      <c r="E119" s="81"/>
      <c r="F119" s="4"/>
      <c r="G119" s="18"/>
    </row>
    <row r="120" spans="2:7" ht="72.599999999999994" customHeight="1" x14ac:dyDescent="0.3">
      <c r="B120" s="25" t="s">
        <v>258</v>
      </c>
      <c r="C120" s="26" t="s">
        <v>259</v>
      </c>
      <c r="D120" s="74" t="s">
        <v>215</v>
      </c>
      <c r="E120" s="26" t="s">
        <v>4</v>
      </c>
      <c r="F120" s="26" t="s">
        <v>153</v>
      </c>
      <c r="G120" s="27" t="s">
        <v>242</v>
      </c>
    </row>
    <row r="121" spans="2:7" ht="38.4" customHeight="1" x14ac:dyDescent="0.3">
      <c r="B121" s="69" t="s">
        <v>209</v>
      </c>
      <c r="C121" s="40" t="s">
        <v>46</v>
      </c>
      <c r="D121" s="40" t="s">
        <v>8</v>
      </c>
      <c r="E121" s="245" t="s">
        <v>279</v>
      </c>
      <c r="F121" s="84">
        <v>3</v>
      </c>
      <c r="G121" s="44">
        <v>74246.658226986037</v>
      </c>
    </row>
    <row r="122" spans="2:7" ht="30" customHeight="1" x14ac:dyDescent="0.3">
      <c r="B122" s="189" t="s">
        <v>210</v>
      </c>
      <c r="C122" s="42" t="s">
        <v>47</v>
      </c>
      <c r="D122" s="42" t="s">
        <v>8</v>
      </c>
      <c r="E122" s="243" t="s">
        <v>279</v>
      </c>
      <c r="F122" s="19">
        <v>4</v>
      </c>
      <c r="G122" s="44">
        <v>40466.666666666664</v>
      </c>
    </row>
    <row r="123" spans="2:7" ht="30" customHeight="1" x14ac:dyDescent="0.3">
      <c r="B123" s="190"/>
      <c r="C123" s="42" t="s">
        <v>48</v>
      </c>
      <c r="D123" s="42" t="s">
        <v>8</v>
      </c>
      <c r="E123" s="244" t="s">
        <v>279</v>
      </c>
      <c r="F123" s="47">
        <v>1</v>
      </c>
      <c r="G123" s="48">
        <v>16066</v>
      </c>
    </row>
    <row r="124" spans="2:7" ht="30" customHeight="1" x14ac:dyDescent="0.3">
      <c r="B124" s="191"/>
      <c r="C124" s="42" t="s">
        <v>49</v>
      </c>
      <c r="D124" s="42" t="s">
        <v>8</v>
      </c>
      <c r="E124" s="243" t="s">
        <v>279</v>
      </c>
      <c r="F124" s="47">
        <v>1</v>
      </c>
      <c r="G124" s="48">
        <v>1933.7200000000003</v>
      </c>
    </row>
    <row r="125" spans="2:7" ht="37.799999999999997" customHeight="1" x14ac:dyDescent="0.3">
      <c r="B125" s="78" t="s">
        <v>211</v>
      </c>
      <c r="C125" s="42" t="s">
        <v>50</v>
      </c>
      <c r="D125" s="42" t="s">
        <v>8</v>
      </c>
      <c r="E125" s="243" t="s">
        <v>279</v>
      </c>
      <c r="F125" s="31">
        <v>0</v>
      </c>
      <c r="G125" s="48">
        <v>0</v>
      </c>
    </row>
    <row r="126" spans="2:7" ht="30" customHeight="1" x14ac:dyDescent="0.3">
      <c r="B126" s="78" t="s">
        <v>212</v>
      </c>
      <c r="C126" s="42"/>
      <c r="D126" s="42" t="s">
        <v>8</v>
      </c>
      <c r="E126" s="95" t="s">
        <v>216</v>
      </c>
      <c r="F126" s="31">
        <v>1</v>
      </c>
      <c r="G126" s="48">
        <v>12291.227190695809</v>
      </c>
    </row>
    <row r="127" spans="2:7" x14ac:dyDescent="0.3">
      <c r="G127" s="10"/>
    </row>
    <row r="129" spans="2:2" x14ac:dyDescent="0.3">
      <c r="B129" s="3"/>
    </row>
    <row r="130" spans="2:2" x14ac:dyDescent="0.3">
      <c r="B130" s="3"/>
    </row>
    <row r="131" spans="2:2" x14ac:dyDescent="0.3">
      <c r="B131" s="3"/>
    </row>
    <row r="132" spans="2:2" x14ac:dyDescent="0.3">
      <c r="B132" s="3"/>
    </row>
    <row r="133" spans="2:2" x14ac:dyDescent="0.3">
      <c r="B133" s="3"/>
    </row>
    <row r="134" spans="2:2" x14ac:dyDescent="0.3">
      <c r="B134" s="3"/>
    </row>
  </sheetData>
  <mergeCells count="24">
    <mergeCell ref="F53:F55"/>
    <mergeCell ref="G53:G55"/>
    <mergeCell ref="B88:B105"/>
    <mergeCell ref="B114:B116"/>
    <mergeCell ref="B45:B47"/>
    <mergeCell ref="B122:B124"/>
    <mergeCell ref="B106:B107"/>
    <mergeCell ref="E53:E55"/>
    <mergeCell ref="B73:B80"/>
    <mergeCell ref="B53:B57"/>
    <mergeCell ref="C53:C55"/>
    <mergeCell ref="D11:D13"/>
    <mergeCell ref="B29:B40"/>
    <mergeCell ref="B41:B44"/>
    <mergeCell ref="B8:B18"/>
    <mergeCell ref="E11:E13"/>
    <mergeCell ref="B19:B24"/>
    <mergeCell ref="C31:C33"/>
    <mergeCell ref="E31:E33"/>
    <mergeCell ref="E42:E44"/>
    <mergeCell ref="C34:C37"/>
    <mergeCell ref="C38:C39"/>
    <mergeCell ref="E34:E37"/>
    <mergeCell ref="E38:E39"/>
  </mergeCell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CD13-F3AF-4BA7-8444-ACED3DAC8E1E}">
  <dimension ref="A1:I20"/>
  <sheetViews>
    <sheetView zoomScale="70" zoomScaleNormal="70" zoomScalePageLayoutView="40" workbookViewId="0">
      <pane ySplit="2" topLeftCell="A21" activePane="bottomLeft" state="frozen"/>
      <selection pane="bottomLeft" activeCell="F17" sqref="F17"/>
    </sheetView>
  </sheetViews>
  <sheetFormatPr defaultColWidth="8.88671875" defaultRowHeight="14.4" x14ac:dyDescent="0.3"/>
  <cols>
    <col min="1" max="1" width="16.44140625" style="12" customWidth="1"/>
    <col min="2" max="2" width="18.33203125" style="7" customWidth="1"/>
    <col min="3" max="3" width="25.109375" style="7" bestFit="1" customWidth="1"/>
    <col min="4" max="4" width="18.6640625" style="7" bestFit="1" customWidth="1"/>
    <col min="5" max="5" width="85.21875" style="106" customWidth="1"/>
    <col min="6" max="6" width="33" style="7" customWidth="1"/>
    <col min="7" max="7" width="16.109375" style="15" customWidth="1"/>
    <col min="8" max="8" width="23.109375" style="106" customWidth="1"/>
    <col min="9" max="9" width="17.88671875" style="106" customWidth="1"/>
    <col min="10" max="16384" width="8.88671875" style="106"/>
  </cols>
  <sheetData>
    <row r="1" spans="1:9" ht="36" customHeight="1" x14ac:dyDescent="0.45">
      <c r="A1" s="16" t="s">
        <v>257</v>
      </c>
      <c r="B1" s="17"/>
      <c r="C1" s="73"/>
      <c r="D1" s="81"/>
      <c r="E1" s="4"/>
      <c r="F1" s="18"/>
      <c r="G1" s="118"/>
      <c r="H1" s="17"/>
    </row>
    <row r="2" spans="1:9" s="12" customFormat="1" ht="68.400000000000006" customHeight="1" x14ac:dyDescent="0.3">
      <c r="A2" s="170" t="s">
        <v>0</v>
      </c>
      <c r="B2" s="170" t="s">
        <v>1</v>
      </c>
      <c r="C2" s="171" t="s">
        <v>164</v>
      </c>
      <c r="D2" s="170" t="s">
        <v>2</v>
      </c>
      <c r="E2" s="170" t="s">
        <v>3</v>
      </c>
      <c r="F2" s="172" t="s">
        <v>4</v>
      </c>
      <c r="G2" s="170" t="s">
        <v>153</v>
      </c>
      <c r="H2" s="25" t="s">
        <v>261</v>
      </c>
    </row>
    <row r="3" spans="1:9" ht="252" customHeight="1" x14ac:dyDescent="0.3">
      <c r="A3" s="210" t="s">
        <v>169</v>
      </c>
      <c r="B3" s="42" t="s">
        <v>51</v>
      </c>
      <c r="C3" s="8" t="s">
        <v>7</v>
      </c>
      <c r="D3" s="32" t="s">
        <v>52</v>
      </c>
      <c r="E3" s="55" t="s">
        <v>53</v>
      </c>
      <c r="F3" s="122" t="s">
        <v>155</v>
      </c>
      <c r="G3" s="66">
        <v>12</v>
      </c>
      <c r="H3" s="44">
        <v>134015.54393460831</v>
      </c>
    </row>
    <row r="4" spans="1:9" ht="76.2" customHeight="1" x14ac:dyDescent="0.3">
      <c r="A4" s="211"/>
      <c r="B4" s="186" t="s">
        <v>54</v>
      </c>
      <c r="C4" s="40" t="s">
        <v>145</v>
      </c>
      <c r="D4" s="40" t="s">
        <v>55</v>
      </c>
      <c r="E4" s="42" t="s">
        <v>56</v>
      </c>
      <c r="F4" s="123" t="s">
        <v>156</v>
      </c>
      <c r="G4" s="66">
        <v>1</v>
      </c>
      <c r="H4" s="48">
        <v>175000</v>
      </c>
      <c r="I4" s="108"/>
    </row>
    <row r="5" spans="1:9" ht="100.8" customHeight="1" x14ac:dyDescent="0.3">
      <c r="A5" s="211"/>
      <c r="B5" s="187"/>
      <c r="C5" s="40" t="s">
        <v>146</v>
      </c>
      <c r="D5" s="42" t="s">
        <v>8</v>
      </c>
      <c r="E5" s="42" t="s">
        <v>8</v>
      </c>
      <c r="F5" s="228" t="s">
        <v>283</v>
      </c>
      <c r="G5" s="84">
        <v>0</v>
      </c>
      <c r="H5" s="48">
        <v>0</v>
      </c>
      <c r="I5" s="108"/>
    </row>
    <row r="6" spans="1:9" ht="57.6" x14ac:dyDescent="0.3">
      <c r="A6" s="211"/>
      <c r="B6" s="187"/>
      <c r="C6" s="40" t="s">
        <v>147</v>
      </c>
      <c r="D6" s="42" t="s">
        <v>8</v>
      </c>
      <c r="E6" s="42" t="s">
        <v>8</v>
      </c>
      <c r="F6" s="229"/>
      <c r="G6" s="84">
        <v>0</v>
      </c>
      <c r="H6" s="48">
        <v>0</v>
      </c>
      <c r="I6" s="108"/>
    </row>
    <row r="7" spans="1:9" ht="57.6" x14ac:dyDescent="0.3">
      <c r="A7" s="211"/>
      <c r="B7" s="187"/>
      <c r="C7" s="8" t="s">
        <v>148</v>
      </c>
      <c r="D7" s="55" t="s">
        <v>8</v>
      </c>
      <c r="E7" s="55" t="s">
        <v>8</v>
      </c>
      <c r="F7" s="230"/>
      <c r="G7" s="19">
        <v>0</v>
      </c>
      <c r="H7" s="52">
        <v>0</v>
      </c>
      <c r="I7" s="108"/>
    </row>
    <row r="8" spans="1:9" ht="108.6" customHeight="1" x14ac:dyDescent="0.3">
      <c r="A8" s="211"/>
      <c r="B8" s="42" t="s">
        <v>57</v>
      </c>
      <c r="C8" s="40" t="s">
        <v>58</v>
      </c>
      <c r="D8" s="40" t="s">
        <v>8</v>
      </c>
      <c r="E8" s="42" t="s">
        <v>8</v>
      </c>
      <c r="F8" s="131" t="s">
        <v>157</v>
      </c>
      <c r="G8" s="46">
        <v>2</v>
      </c>
      <c r="H8" s="36">
        <v>750000</v>
      </c>
    </row>
    <row r="9" spans="1:9" ht="86.4" x14ac:dyDescent="0.3">
      <c r="A9" s="211"/>
      <c r="B9" s="8" t="s">
        <v>59</v>
      </c>
      <c r="C9" s="40" t="s">
        <v>7</v>
      </c>
      <c r="D9" s="40" t="s">
        <v>60</v>
      </c>
      <c r="E9" s="42" t="s">
        <v>61</v>
      </c>
      <c r="F9" s="125" t="s">
        <v>233</v>
      </c>
      <c r="G9" s="66">
        <v>0</v>
      </c>
      <c r="H9" s="59">
        <v>0</v>
      </c>
    </row>
    <row r="10" spans="1:9" ht="270.60000000000002" customHeight="1" x14ac:dyDescent="0.3">
      <c r="A10" s="211"/>
      <c r="B10" s="51" t="s">
        <v>62</v>
      </c>
      <c r="C10" s="113" t="s">
        <v>7</v>
      </c>
      <c r="D10" s="113" t="s">
        <v>14</v>
      </c>
      <c r="E10" s="42" t="s">
        <v>63</v>
      </c>
      <c r="F10" s="132" t="s">
        <v>5</v>
      </c>
      <c r="G10" s="31">
        <v>3</v>
      </c>
      <c r="H10" s="45">
        <v>9293</v>
      </c>
      <c r="I10" s="108"/>
    </row>
    <row r="11" spans="1:9" ht="72" x14ac:dyDescent="0.3">
      <c r="A11" s="211"/>
      <c r="B11" s="50" t="s">
        <v>64</v>
      </c>
      <c r="C11" s="33" t="s">
        <v>7</v>
      </c>
      <c r="D11" s="33" t="s">
        <v>14</v>
      </c>
      <c r="E11" s="33" t="s">
        <v>65</v>
      </c>
      <c r="F11" s="133" t="s">
        <v>5</v>
      </c>
      <c r="G11" s="119">
        <v>0</v>
      </c>
      <c r="H11" s="38">
        <v>0</v>
      </c>
    </row>
    <row r="12" spans="1:9" ht="144" x14ac:dyDescent="0.3">
      <c r="A12" s="212"/>
      <c r="B12" s="117" t="s">
        <v>149</v>
      </c>
      <c r="C12" s="79" t="s">
        <v>150</v>
      </c>
      <c r="D12" s="34" t="s">
        <v>8</v>
      </c>
      <c r="E12" s="34" t="s">
        <v>8</v>
      </c>
      <c r="F12" s="130" t="s">
        <v>158</v>
      </c>
      <c r="G12" s="120">
        <v>0</v>
      </c>
      <c r="H12" s="37">
        <v>0</v>
      </c>
    </row>
    <row r="13" spans="1:9" ht="201.6" x14ac:dyDescent="0.3">
      <c r="A13" s="210" t="s">
        <v>170</v>
      </c>
      <c r="B13" s="40" t="s">
        <v>66</v>
      </c>
      <c r="C13" s="42" t="s">
        <v>67</v>
      </c>
      <c r="D13" s="40" t="s">
        <v>68</v>
      </c>
      <c r="E13" s="40" t="s">
        <v>69</v>
      </c>
      <c r="F13" s="124" t="s">
        <v>159</v>
      </c>
      <c r="G13" s="47">
        <v>72</v>
      </c>
      <c r="H13" s="107">
        <v>14161430.069417996</v>
      </c>
      <c r="I13" s="108"/>
    </row>
    <row r="14" spans="1:9" ht="196.8" customHeight="1" x14ac:dyDescent="0.3">
      <c r="A14" s="211"/>
      <c r="B14" s="32" t="s">
        <v>70</v>
      </c>
      <c r="C14" s="55" t="s">
        <v>71</v>
      </c>
      <c r="D14" s="115" t="s">
        <v>8</v>
      </c>
      <c r="E14" s="32" t="s">
        <v>8</v>
      </c>
      <c r="F14" s="231" t="s">
        <v>284</v>
      </c>
      <c r="G14" s="46">
        <v>16</v>
      </c>
      <c r="H14" s="45">
        <v>1314202.394500352</v>
      </c>
    </row>
    <row r="15" spans="1:9" ht="183" customHeight="1" x14ac:dyDescent="0.3">
      <c r="A15" s="211"/>
      <c r="B15" s="8" t="s">
        <v>72</v>
      </c>
      <c r="C15" s="42" t="s">
        <v>73</v>
      </c>
      <c r="D15" s="116" t="s">
        <v>8</v>
      </c>
      <c r="E15" s="40" t="s">
        <v>8</v>
      </c>
      <c r="F15" s="232" t="s">
        <v>284</v>
      </c>
      <c r="G15" s="66">
        <v>0</v>
      </c>
      <c r="H15" s="48">
        <v>0</v>
      </c>
      <c r="I15" s="108"/>
    </row>
    <row r="16" spans="1:9" ht="187.2" x14ac:dyDescent="0.3">
      <c r="A16" s="211"/>
      <c r="B16" s="51" t="s">
        <v>74</v>
      </c>
      <c r="C16" s="42" t="s">
        <v>75</v>
      </c>
      <c r="D16" s="40" t="s">
        <v>68</v>
      </c>
      <c r="E16" s="113" t="s">
        <v>69</v>
      </c>
      <c r="F16" s="128" t="s">
        <v>160</v>
      </c>
      <c r="G16" s="66">
        <v>0</v>
      </c>
      <c r="H16" s="48">
        <v>0</v>
      </c>
      <c r="I16" s="108"/>
    </row>
    <row r="17" spans="1:9" ht="72" x14ac:dyDescent="0.3">
      <c r="A17" s="211"/>
      <c r="B17" s="51" t="s">
        <v>76</v>
      </c>
      <c r="C17" s="54" t="s">
        <v>152</v>
      </c>
      <c r="D17" s="116" t="s">
        <v>8</v>
      </c>
      <c r="E17" s="40" t="s">
        <v>8</v>
      </c>
      <c r="F17" s="126" t="s">
        <v>161</v>
      </c>
      <c r="G17" s="19">
        <v>0</v>
      </c>
      <c r="H17" s="45">
        <v>0</v>
      </c>
      <c r="I17" s="108"/>
    </row>
    <row r="18" spans="1:9" ht="129.6" x14ac:dyDescent="0.3">
      <c r="A18" s="212"/>
      <c r="B18" s="112" t="s">
        <v>151</v>
      </c>
      <c r="C18" s="22" t="s">
        <v>150</v>
      </c>
      <c r="D18" s="51" t="s">
        <v>8</v>
      </c>
      <c r="E18" s="113" t="s">
        <v>8</v>
      </c>
      <c r="F18" s="129" t="s">
        <v>158</v>
      </c>
      <c r="G18" s="121">
        <v>0</v>
      </c>
      <c r="H18" s="45">
        <v>0</v>
      </c>
      <c r="I18" s="108"/>
    </row>
    <row r="19" spans="1:9" ht="57.6" x14ac:dyDescent="0.3">
      <c r="A19" s="111" t="s">
        <v>174</v>
      </c>
      <c r="B19" s="40"/>
      <c r="C19" s="56"/>
      <c r="D19" s="39" t="s">
        <v>8</v>
      </c>
      <c r="E19" s="40" t="s">
        <v>8</v>
      </c>
      <c r="F19" s="129" t="s">
        <v>162</v>
      </c>
      <c r="G19" s="84">
        <v>19</v>
      </c>
      <c r="H19" s="48">
        <v>2573996.0594716328</v>
      </c>
    </row>
    <row r="20" spans="1:9" x14ac:dyDescent="0.3">
      <c r="C20" s="28"/>
      <c r="D20" s="28"/>
    </row>
  </sheetData>
  <mergeCells count="4">
    <mergeCell ref="A3:A12"/>
    <mergeCell ref="B4:B7"/>
    <mergeCell ref="F5:F7"/>
    <mergeCell ref="A13:A18"/>
  </mergeCells>
  <pageMargins left="0.7" right="0.7" top="0.75" bottom="0.75" header="0.3" footer="0.3"/>
  <pageSetup paperSize="9" scale="4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35CE9-5046-45CA-A37E-0AE6E6677DFF}">
  <dimension ref="A1:I26"/>
  <sheetViews>
    <sheetView zoomScale="70" zoomScaleNormal="70" workbookViewId="0">
      <pane ySplit="2" topLeftCell="A21" activePane="bottomLeft" state="frozen"/>
      <selection pane="bottomLeft" activeCell="E19" sqref="E19"/>
    </sheetView>
  </sheetViews>
  <sheetFormatPr defaultRowHeight="14.4" x14ac:dyDescent="0.3"/>
  <cols>
    <col min="1" max="1" width="16.44140625" style="153" customWidth="1"/>
    <col min="2" max="2" width="19.5546875" style="8" customWidth="1"/>
    <col min="3" max="3" width="30" style="13" customWidth="1"/>
    <col min="4" max="4" width="22.33203125" style="13" customWidth="1"/>
    <col min="5" max="5" width="110.77734375" style="106" customWidth="1"/>
    <col min="6" max="6" width="35.109375" style="136" customWidth="1"/>
    <col min="7" max="7" width="20.33203125" style="11" customWidth="1"/>
    <col min="8" max="8" width="19.88671875" style="146" customWidth="1"/>
    <col min="9" max="9" width="24.21875" style="11" customWidth="1"/>
    <col min="10" max="16384" width="8.88671875" style="11"/>
  </cols>
  <sheetData>
    <row r="1" spans="1:9" ht="34.799999999999997" customHeight="1" x14ac:dyDescent="0.45">
      <c r="A1" s="150" t="s">
        <v>262</v>
      </c>
      <c r="B1" s="17"/>
      <c r="C1" s="73"/>
      <c r="D1" s="81"/>
      <c r="E1" s="4"/>
      <c r="F1" s="18"/>
      <c r="G1" s="118"/>
      <c r="H1" s="140"/>
    </row>
    <row r="2" spans="1:9" s="134" customFormat="1" ht="68.400000000000006" customHeight="1" x14ac:dyDescent="0.4">
      <c r="A2" s="170" t="s">
        <v>0</v>
      </c>
      <c r="B2" s="170" t="s">
        <v>1</v>
      </c>
      <c r="C2" s="171" t="s">
        <v>164</v>
      </c>
      <c r="D2" s="170" t="s">
        <v>2</v>
      </c>
      <c r="E2" s="170" t="s">
        <v>3</v>
      </c>
      <c r="F2" s="172" t="s">
        <v>4</v>
      </c>
      <c r="G2" s="170" t="s">
        <v>153</v>
      </c>
      <c r="H2" s="25" t="s">
        <v>261</v>
      </c>
    </row>
    <row r="3" spans="1:9" ht="259.2" x14ac:dyDescent="0.3">
      <c r="A3" s="210" t="s">
        <v>171</v>
      </c>
      <c r="B3" s="213" t="s">
        <v>111</v>
      </c>
      <c r="C3" s="187" t="s">
        <v>163</v>
      </c>
      <c r="D3" s="32" t="s">
        <v>119</v>
      </c>
      <c r="E3" s="55" t="s">
        <v>120</v>
      </c>
      <c r="F3" s="193" t="s">
        <v>154</v>
      </c>
      <c r="G3" s="66">
        <v>2</v>
      </c>
      <c r="H3" s="141">
        <v>506043.18202402571</v>
      </c>
    </row>
    <row r="4" spans="1:9" ht="129.6" x14ac:dyDescent="0.3">
      <c r="A4" s="211"/>
      <c r="B4" s="214"/>
      <c r="C4" s="188"/>
      <c r="D4" s="40" t="s">
        <v>126</v>
      </c>
      <c r="E4" s="42" t="s">
        <v>127</v>
      </c>
      <c r="F4" s="194"/>
      <c r="G4" s="66">
        <v>0</v>
      </c>
      <c r="H4" s="85">
        <v>0</v>
      </c>
    </row>
    <row r="5" spans="1:9" ht="100.8" customHeight="1" x14ac:dyDescent="0.3">
      <c r="A5" s="211"/>
      <c r="B5" s="214"/>
      <c r="C5" s="186" t="s">
        <v>165</v>
      </c>
      <c r="D5" s="42" t="s">
        <v>130</v>
      </c>
      <c r="E5" s="42" t="s">
        <v>134</v>
      </c>
      <c r="F5" s="201" t="s">
        <v>266</v>
      </c>
      <c r="G5" s="84">
        <v>0</v>
      </c>
      <c r="H5" s="85">
        <v>0</v>
      </c>
    </row>
    <row r="6" spans="1:9" ht="57.6" x14ac:dyDescent="0.3">
      <c r="A6" s="211"/>
      <c r="B6" s="214"/>
      <c r="C6" s="188"/>
      <c r="D6" s="42" t="s">
        <v>133</v>
      </c>
      <c r="E6" s="42" t="s">
        <v>144</v>
      </c>
      <c r="F6" s="202"/>
      <c r="G6" s="84">
        <v>0</v>
      </c>
      <c r="H6" s="85">
        <v>0</v>
      </c>
    </row>
    <row r="7" spans="1:9" ht="57.6" x14ac:dyDescent="0.3">
      <c r="A7" s="211"/>
      <c r="B7" s="214"/>
      <c r="C7" s="186" t="s">
        <v>166</v>
      </c>
      <c r="D7" s="55" t="s">
        <v>115</v>
      </c>
      <c r="E7" s="55" t="s">
        <v>116</v>
      </c>
      <c r="F7" s="218" t="s">
        <v>5</v>
      </c>
      <c r="G7" s="19">
        <v>0</v>
      </c>
      <c r="H7" s="142">
        <v>0</v>
      </c>
    </row>
    <row r="8" spans="1:9" ht="72" x14ac:dyDescent="0.3">
      <c r="A8" s="211"/>
      <c r="B8" s="214"/>
      <c r="C8" s="187"/>
      <c r="D8" s="40" t="s">
        <v>117</v>
      </c>
      <c r="E8" s="42" t="s">
        <v>118</v>
      </c>
      <c r="F8" s="219"/>
      <c r="G8" s="46">
        <v>0</v>
      </c>
      <c r="H8" s="143">
        <v>0</v>
      </c>
    </row>
    <row r="9" spans="1:9" ht="43.2" x14ac:dyDescent="0.3">
      <c r="A9" s="211"/>
      <c r="B9" s="214"/>
      <c r="C9" s="187"/>
      <c r="D9" s="40" t="s">
        <v>122</v>
      </c>
      <c r="E9" s="42" t="s">
        <v>123</v>
      </c>
      <c r="F9" s="219"/>
      <c r="G9" s="66">
        <v>0</v>
      </c>
      <c r="H9" s="144">
        <v>0</v>
      </c>
    </row>
    <row r="10" spans="1:9" ht="43.2" x14ac:dyDescent="0.3">
      <c r="A10" s="211"/>
      <c r="B10" s="214"/>
      <c r="C10" s="188"/>
      <c r="D10" s="113" t="s">
        <v>124</v>
      </c>
      <c r="E10" s="42" t="s">
        <v>125</v>
      </c>
      <c r="F10" s="220"/>
      <c r="G10" s="31">
        <v>0</v>
      </c>
      <c r="H10" s="145">
        <v>0</v>
      </c>
    </row>
    <row r="11" spans="1:9" ht="129.6" x14ac:dyDescent="0.3">
      <c r="A11" s="211"/>
      <c r="B11" s="214"/>
      <c r="C11" s="42" t="s">
        <v>167</v>
      </c>
      <c r="D11" s="42" t="s">
        <v>128</v>
      </c>
      <c r="E11" s="42" t="s">
        <v>129</v>
      </c>
      <c r="F11" s="216" t="s">
        <v>154</v>
      </c>
      <c r="G11" s="84">
        <v>1</v>
      </c>
      <c r="H11" s="85">
        <v>2566.65</v>
      </c>
    </row>
    <row r="12" spans="1:9" ht="144" x14ac:dyDescent="0.3">
      <c r="A12" s="211"/>
      <c r="B12" s="214"/>
      <c r="C12" s="187" t="s">
        <v>168</v>
      </c>
      <c r="D12" s="55" t="s">
        <v>131</v>
      </c>
      <c r="E12" s="55" t="s">
        <v>132</v>
      </c>
      <c r="F12" s="217"/>
      <c r="G12" s="67">
        <v>0</v>
      </c>
      <c r="H12" s="142">
        <v>0</v>
      </c>
    </row>
    <row r="13" spans="1:9" ht="43.2" x14ac:dyDescent="0.3">
      <c r="A13" s="211"/>
      <c r="B13" s="215"/>
      <c r="C13" s="188"/>
      <c r="D13" s="32" t="s">
        <v>8</v>
      </c>
      <c r="E13" s="55" t="s">
        <v>8</v>
      </c>
      <c r="F13" s="155" t="s">
        <v>158</v>
      </c>
      <c r="G13" s="66">
        <v>0</v>
      </c>
      <c r="H13" s="141">
        <v>0</v>
      </c>
    </row>
    <row r="14" spans="1:9" ht="75.599999999999994" customHeight="1" x14ac:dyDescent="0.3">
      <c r="A14" s="210" t="s">
        <v>172</v>
      </c>
      <c r="B14" s="186" t="s">
        <v>112</v>
      </c>
      <c r="C14" s="40" t="s">
        <v>246</v>
      </c>
      <c r="D14" s="40" t="s">
        <v>135</v>
      </c>
      <c r="E14" s="42" t="s">
        <v>136</v>
      </c>
      <c r="F14" s="218" t="s">
        <v>5</v>
      </c>
      <c r="G14" s="66">
        <v>0</v>
      </c>
      <c r="H14" s="85">
        <v>0</v>
      </c>
      <c r="I14" s="7"/>
    </row>
    <row r="15" spans="1:9" ht="57.6" customHeight="1" x14ac:dyDescent="0.3">
      <c r="A15" s="211"/>
      <c r="B15" s="187"/>
      <c r="C15" s="40" t="s">
        <v>247</v>
      </c>
      <c r="D15" s="42" t="s">
        <v>137</v>
      </c>
      <c r="E15" s="42" t="s">
        <v>138</v>
      </c>
      <c r="F15" s="219"/>
      <c r="G15" s="84">
        <v>0</v>
      </c>
      <c r="H15" s="85">
        <v>0</v>
      </c>
    </row>
    <row r="16" spans="1:9" ht="57.6" customHeight="1" x14ac:dyDescent="0.3">
      <c r="A16" s="212"/>
      <c r="B16" s="188"/>
      <c r="C16" s="40" t="s">
        <v>248</v>
      </c>
      <c r="D16" s="42" t="s">
        <v>139</v>
      </c>
      <c r="E16" s="42" t="s">
        <v>140</v>
      </c>
      <c r="F16" s="220"/>
      <c r="G16" s="84">
        <v>0</v>
      </c>
      <c r="H16" s="85">
        <v>0</v>
      </c>
    </row>
    <row r="17" spans="1:9" ht="43.2" x14ac:dyDescent="0.3">
      <c r="A17" s="210" t="s">
        <v>173</v>
      </c>
      <c r="B17" s="54" t="s">
        <v>113</v>
      </c>
      <c r="C17" s="8" t="s">
        <v>7</v>
      </c>
      <c r="D17" s="55" t="s">
        <v>121</v>
      </c>
      <c r="E17" s="55" t="s">
        <v>142</v>
      </c>
      <c r="F17" s="156" t="s">
        <v>5</v>
      </c>
      <c r="G17" s="19">
        <v>0</v>
      </c>
      <c r="H17" s="142">
        <v>0</v>
      </c>
    </row>
    <row r="18" spans="1:9" ht="226.8" customHeight="1" x14ac:dyDescent="0.3">
      <c r="A18" s="212"/>
      <c r="B18" s="42" t="s">
        <v>114</v>
      </c>
      <c r="C18" s="40" t="s">
        <v>214</v>
      </c>
      <c r="D18" s="40" t="s">
        <v>141</v>
      </c>
      <c r="E18" s="42" t="s">
        <v>143</v>
      </c>
      <c r="F18" s="123" t="s">
        <v>267</v>
      </c>
      <c r="G18" s="46">
        <v>2</v>
      </c>
      <c r="H18" s="143">
        <v>12958.6</v>
      </c>
      <c r="I18" s="7"/>
    </row>
    <row r="19" spans="1:9" ht="86.4" x14ac:dyDescent="0.3">
      <c r="A19" s="149" t="s">
        <v>175</v>
      </c>
      <c r="B19" s="109"/>
      <c r="C19" s="40"/>
      <c r="D19" s="40"/>
      <c r="E19" s="42" t="s">
        <v>8</v>
      </c>
      <c r="F19" s="129" t="s">
        <v>272</v>
      </c>
      <c r="G19" s="66">
        <v>0</v>
      </c>
      <c r="H19" s="144">
        <v>0</v>
      </c>
    </row>
    <row r="20" spans="1:9" x14ac:dyDescent="0.3">
      <c r="A20" s="151"/>
      <c r="C20" s="7"/>
      <c r="D20" s="7"/>
      <c r="E20" s="7"/>
      <c r="F20" s="7"/>
    </row>
    <row r="21" spans="1:9" x14ac:dyDescent="0.3">
      <c r="A21" s="151"/>
      <c r="C21" s="7"/>
      <c r="D21" s="7"/>
      <c r="E21" s="7"/>
      <c r="F21" s="7"/>
    </row>
    <row r="22" spans="1:9" x14ac:dyDescent="0.3">
      <c r="A22" s="151"/>
      <c r="C22" s="7"/>
      <c r="D22" s="136"/>
      <c r="E22" s="7"/>
      <c r="F22" s="7"/>
    </row>
    <row r="23" spans="1:9" x14ac:dyDescent="0.3">
      <c r="A23" s="151"/>
      <c r="C23" s="136"/>
      <c r="D23" s="136"/>
      <c r="E23" s="7"/>
      <c r="F23" s="7"/>
    </row>
    <row r="24" spans="1:9" x14ac:dyDescent="0.3">
      <c r="A24" s="152"/>
      <c r="C24" s="136"/>
      <c r="D24" s="136"/>
    </row>
    <row r="25" spans="1:9" x14ac:dyDescent="0.3">
      <c r="A25" s="152"/>
      <c r="D25" s="136"/>
      <c r="E25" s="7"/>
    </row>
    <row r="26" spans="1:9" x14ac:dyDescent="0.3">
      <c r="A26" s="152"/>
      <c r="D26" s="136"/>
      <c r="E26" s="7"/>
    </row>
  </sheetData>
  <mergeCells count="14">
    <mergeCell ref="C12:C13"/>
    <mergeCell ref="F11:F12"/>
    <mergeCell ref="F14:F16"/>
    <mergeCell ref="C3:C4"/>
    <mergeCell ref="C5:C6"/>
    <mergeCell ref="C7:C10"/>
    <mergeCell ref="F7:F10"/>
    <mergeCell ref="F3:F4"/>
    <mergeCell ref="F5:F6"/>
    <mergeCell ref="A17:A18"/>
    <mergeCell ref="B14:B16"/>
    <mergeCell ref="A14:A16"/>
    <mergeCell ref="B3:B13"/>
    <mergeCell ref="A3:A13"/>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8C3D-2B3F-4D1A-A64E-104E0F5CC3E3}">
  <dimension ref="A1:I20"/>
  <sheetViews>
    <sheetView zoomScale="70" zoomScaleNormal="70" workbookViewId="0">
      <pane ySplit="2" topLeftCell="A21" activePane="bottomLeft" state="frozen"/>
      <selection pane="bottomLeft" activeCell="I11" sqref="I11"/>
    </sheetView>
  </sheetViews>
  <sheetFormatPr defaultRowHeight="14.4" x14ac:dyDescent="0.3"/>
  <cols>
    <col min="1" max="1" width="16.44140625" style="12" customWidth="1"/>
    <col min="2" max="2" width="20.44140625" style="7" customWidth="1"/>
    <col min="3" max="3" width="25.109375" style="136" bestFit="1" customWidth="1"/>
    <col min="4" max="4" width="23.109375" style="136" customWidth="1"/>
    <col min="5" max="5" width="111.109375" style="106" customWidth="1"/>
    <col min="6" max="6" width="33" style="136" customWidth="1"/>
    <col min="7" max="7" width="16.109375" style="146" customWidth="1"/>
    <col min="8" max="8" width="23.109375" style="146" customWidth="1"/>
    <col min="9" max="9" width="41.88671875" style="11" customWidth="1"/>
    <col min="10" max="16384" width="8.88671875" style="11"/>
  </cols>
  <sheetData>
    <row r="1" spans="1:9" ht="22.2" x14ac:dyDescent="0.45">
      <c r="A1" s="16" t="s">
        <v>232</v>
      </c>
      <c r="B1" s="17"/>
      <c r="C1" s="73"/>
      <c r="D1" s="81"/>
      <c r="E1" s="4"/>
      <c r="F1" s="18"/>
      <c r="G1" s="118"/>
      <c r="H1" s="140"/>
    </row>
    <row r="2" spans="1:9" ht="52.2" x14ac:dyDescent="0.3">
      <c r="A2" s="170" t="s">
        <v>0</v>
      </c>
      <c r="B2" s="170" t="s">
        <v>1</v>
      </c>
      <c r="C2" s="171" t="s">
        <v>164</v>
      </c>
      <c r="D2" s="170" t="s">
        <v>2</v>
      </c>
      <c r="E2" s="170" t="s">
        <v>3</v>
      </c>
      <c r="F2" s="172" t="s">
        <v>4</v>
      </c>
      <c r="G2" s="170" t="s">
        <v>153</v>
      </c>
      <c r="H2" s="25" t="s">
        <v>261</v>
      </c>
    </row>
    <row r="3" spans="1:9" ht="66.599999999999994" customHeight="1" x14ac:dyDescent="0.3">
      <c r="A3" s="210" t="s">
        <v>176</v>
      </c>
      <c r="B3" s="42" t="s">
        <v>77</v>
      </c>
      <c r="C3" s="55" t="s">
        <v>7</v>
      </c>
      <c r="D3" s="32" t="s">
        <v>78</v>
      </c>
      <c r="E3" s="55" t="s">
        <v>79</v>
      </c>
      <c r="F3" s="133" t="s">
        <v>5</v>
      </c>
      <c r="G3" s="66">
        <v>1</v>
      </c>
      <c r="H3" s="141">
        <v>1293.107795965783</v>
      </c>
    </row>
    <row r="4" spans="1:9" ht="78" customHeight="1" x14ac:dyDescent="0.3">
      <c r="A4" s="212"/>
      <c r="B4" s="42" t="s">
        <v>80</v>
      </c>
      <c r="C4" s="55" t="s">
        <v>7</v>
      </c>
      <c r="D4" s="40" t="s">
        <v>81</v>
      </c>
      <c r="E4" s="42" t="s">
        <v>82</v>
      </c>
      <c r="F4" s="133" t="s">
        <v>5</v>
      </c>
      <c r="G4" s="66">
        <v>7</v>
      </c>
      <c r="H4" s="85">
        <v>162961.54776254561</v>
      </c>
    </row>
    <row r="5" spans="1:9" ht="115.2" x14ac:dyDescent="0.3">
      <c r="A5" s="147" t="s">
        <v>177</v>
      </c>
      <c r="B5" s="186" t="s">
        <v>83</v>
      </c>
      <c r="C5" s="186" t="s">
        <v>84</v>
      </c>
      <c r="D5" s="42" t="s">
        <v>85</v>
      </c>
      <c r="E5" s="42" t="s">
        <v>86</v>
      </c>
      <c r="F5" s="218" t="s">
        <v>5</v>
      </c>
      <c r="G5" s="84">
        <v>8</v>
      </c>
      <c r="H5" s="85">
        <v>63538.650965302149</v>
      </c>
      <c r="I5" s="7"/>
    </row>
    <row r="6" spans="1:9" ht="57.6" customHeight="1" x14ac:dyDescent="0.3">
      <c r="A6" s="147"/>
      <c r="B6" s="187"/>
      <c r="C6" s="187"/>
      <c r="D6" s="42" t="s">
        <v>87</v>
      </c>
      <c r="E6" s="42" t="s">
        <v>88</v>
      </c>
      <c r="F6" s="219"/>
      <c r="G6" s="84">
        <v>0</v>
      </c>
      <c r="H6" s="85">
        <v>0</v>
      </c>
    </row>
    <row r="7" spans="1:9" ht="86.4" x14ac:dyDescent="0.3">
      <c r="A7" s="147"/>
      <c r="B7" s="188"/>
      <c r="C7" s="188"/>
      <c r="D7" s="55" t="s">
        <v>89</v>
      </c>
      <c r="E7" s="55" t="s">
        <v>90</v>
      </c>
      <c r="F7" s="220"/>
      <c r="G7" s="19">
        <v>0</v>
      </c>
      <c r="H7" s="142">
        <v>0</v>
      </c>
    </row>
    <row r="8" spans="1:9" ht="72" x14ac:dyDescent="0.3">
      <c r="A8" s="147"/>
      <c r="B8" s="42" t="s">
        <v>91</v>
      </c>
      <c r="C8" s="42" t="s">
        <v>7</v>
      </c>
      <c r="D8" s="40" t="s">
        <v>87</v>
      </c>
      <c r="E8" s="42" t="s">
        <v>88</v>
      </c>
      <c r="F8" s="94" t="s">
        <v>269</v>
      </c>
      <c r="G8" s="46">
        <v>0</v>
      </c>
      <c r="H8" s="143">
        <v>0</v>
      </c>
    </row>
    <row r="9" spans="1:9" ht="139.19999999999999" customHeight="1" x14ac:dyDescent="0.3">
      <c r="A9" s="149"/>
      <c r="B9" s="42" t="s">
        <v>180</v>
      </c>
      <c r="C9" s="42" t="s">
        <v>150</v>
      </c>
      <c r="D9" s="40" t="s">
        <v>8</v>
      </c>
      <c r="E9" s="42" t="s">
        <v>8</v>
      </c>
      <c r="F9" s="129" t="s">
        <v>158</v>
      </c>
      <c r="G9" s="66">
        <v>0</v>
      </c>
      <c r="H9" s="144">
        <v>0</v>
      </c>
    </row>
    <row r="10" spans="1:9" ht="122.4" customHeight="1" x14ac:dyDescent="0.3">
      <c r="A10" s="154" t="s">
        <v>178</v>
      </c>
      <c r="B10" s="42" t="s">
        <v>92</v>
      </c>
      <c r="C10" s="55" t="s">
        <v>93</v>
      </c>
      <c r="D10" s="113" t="s">
        <v>94</v>
      </c>
      <c r="E10" s="55" t="s">
        <v>95</v>
      </c>
      <c r="F10" s="158" t="s">
        <v>270</v>
      </c>
      <c r="G10" s="139">
        <v>1</v>
      </c>
      <c r="H10" s="143">
        <v>51500</v>
      </c>
    </row>
    <row r="11" spans="1:9" ht="122.4" customHeight="1" x14ac:dyDescent="0.3">
      <c r="A11" s="147" t="s">
        <v>179</v>
      </c>
      <c r="B11" s="42" t="s">
        <v>96</v>
      </c>
      <c r="C11" s="42" t="s">
        <v>84</v>
      </c>
      <c r="D11" s="42" t="s">
        <v>8</v>
      </c>
      <c r="E11" s="42" t="s">
        <v>8</v>
      </c>
      <c r="F11" s="233" t="s">
        <v>285</v>
      </c>
      <c r="G11" s="84">
        <v>0</v>
      </c>
      <c r="H11" s="85">
        <v>0</v>
      </c>
    </row>
    <row r="12" spans="1:9" ht="137.4" customHeight="1" x14ac:dyDescent="0.3">
      <c r="A12" s="147"/>
      <c r="B12" s="54" t="s">
        <v>181</v>
      </c>
      <c r="C12" s="54" t="s">
        <v>150</v>
      </c>
      <c r="D12" s="55" t="s">
        <v>8</v>
      </c>
      <c r="E12" s="55" t="s">
        <v>8</v>
      </c>
      <c r="F12" s="159" t="s">
        <v>268</v>
      </c>
      <c r="G12" s="67">
        <v>0</v>
      </c>
      <c r="H12" s="142">
        <v>0</v>
      </c>
    </row>
    <row r="13" spans="1:9" ht="113.4" customHeight="1" x14ac:dyDescent="0.3">
      <c r="A13" s="210" t="s">
        <v>183</v>
      </c>
      <c r="B13" s="42" t="s">
        <v>97</v>
      </c>
      <c r="C13" s="42" t="s">
        <v>98</v>
      </c>
      <c r="D13" s="32" t="s">
        <v>81</v>
      </c>
      <c r="E13" s="55" t="s">
        <v>82</v>
      </c>
      <c r="F13" s="132" t="s">
        <v>5</v>
      </c>
      <c r="G13" s="66">
        <v>4</v>
      </c>
      <c r="H13" s="141">
        <v>1779.5556597876682</v>
      </c>
    </row>
    <row r="14" spans="1:9" ht="78.599999999999994" customHeight="1" x14ac:dyDescent="0.3">
      <c r="A14" s="211"/>
      <c r="B14" s="42" t="s">
        <v>99</v>
      </c>
      <c r="C14" s="42" t="s">
        <v>100</v>
      </c>
      <c r="D14" s="32" t="s">
        <v>81</v>
      </c>
      <c r="E14" s="55" t="s">
        <v>82</v>
      </c>
      <c r="F14" s="132" t="s">
        <v>5</v>
      </c>
      <c r="G14" s="66">
        <v>1</v>
      </c>
      <c r="H14" s="141">
        <v>8129.8268786792387</v>
      </c>
    </row>
    <row r="15" spans="1:9" ht="79.2" customHeight="1" x14ac:dyDescent="0.3">
      <c r="A15" s="211"/>
      <c r="B15" s="42" t="s">
        <v>101</v>
      </c>
      <c r="C15" s="42" t="s">
        <v>7</v>
      </c>
      <c r="D15" s="40" t="s">
        <v>81</v>
      </c>
      <c r="E15" s="42" t="s">
        <v>102</v>
      </c>
      <c r="F15" s="132" t="s">
        <v>5</v>
      </c>
      <c r="G15" s="66">
        <v>1</v>
      </c>
      <c r="H15" s="85">
        <v>1060000</v>
      </c>
    </row>
    <row r="16" spans="1:9" ht="79.8" customHeight="1" x14ac:dyDescent="0.3">
      <c r="A16" s="211"/>
      <c r="B16" s="42" t="s">
        <v>103</v>
      </c>
      <c r="C16" s="42" t="s">
        <v>7</v>
      </c>
      <c r="D16" s="42" t="s">
        <v>81</v>
      </c>
      <c r="E16" s="42" t="s">
        <v>102</v>
      </c>
      <c r="F16" s="132" t="s">
        <v>5</v>
      </c>
      <c r="G16" s="84">
        <v>0</v>
      </c>
      <c r="H16" s="85">
        <v>0</v>
      </c>
    </row>
    <row r="17" spans="1:8" ht="86.4" x14ac:dyDescent="0.3">
      <c r="A17" s="211"/>
      <c r="B17" s="42" t="s">
        <v>182</v>
      </c>
      <c r="C17" s="42" t="s">
        <v>7</v>
      </c>
      <c r="D17" s="42" t="s">
        <v>104</v>
      </c>
      <c r="E17" s="42" t="s">
        <v>105</v>
      </c>
      <c r="F17" s="157" t="s">
        <v>5</v>
      </c>
      <c r="G17" s="84">
        <v>5</v>
      </c>
      <c r="H17" s="85">
        <v>18241.915384496337</v>
      </c>
    </row>
    <row r="18" spans="1:8" ht="113.4" customHeight="1" x14ac:dyDescent="0.3">
      <c r="A18" s="211"/>
      <c r="B18" s="42" t="s">
        <v>106</v>
      </c>
      <c r="C18" s="42" t="s">
        <v>107</v>
      </c>
      <c r="D18" s="55" t="s">
        <v>104</v>
      </c>
      <c r="E18" s="55" t="s">
        <v>108</v>
      </c>
      <c r="F18" s="132" t="s">
        <v>5</v>
      </c>
      <c r="G18" s="19">
        <v>2</v>
      </c>
      <c r="H18" s="142">
        <v>34307.341563129739</v>
      </c>
    </row>
    <row r="19" spans="1:8" ht="116.4" customHeight="1" x14ac:dyDescent="0.3">
      <c r="A19" s="211"/>
      <c r="B19" s="42" t="s">
        <v>109</v>
      </c>
      <c r="C19" s="42" t="s">
        <v>7</v>
      </c>
      <c r="D19" s="40" t="s">
        <v>81</v>
      </c>
      <c r="E19" s="42" t="s">
        <v>110</v>
      </c>
      <c r="F19" s="124" t="s">
        <v>234</v>
      </c>
      <c r="G19" s="46">
        <v>8</v>
      </c>
      <c r="H19" s="143">
        <v>58304.712334898766</v>
      </c>
    </row>
    <row r="20" spans="1:8" ht="114" customHeight="1" x14ac:dyDescent="0.3">
      <c r="A20" s="154" t="s">
        <v>213</v>
      </c>
      <c r="B20" s="40"/>
      <c r="C20" s="63"/>
      <c r="D20" s="110"/>
      <c r="E20" s="42" t="s">
        <v>8</v>
      </c>
      <c r="F20" s="155" t="s">
        <v>162</v>
      </c>
      <c r="G20" s="66">
        <v>0</v>
      </c>
      <c r="H20" s="144">
        <v>0</v>
      </c>
    </row>
  </sheetData>
  <mergeCells count="5">
    <mergeCell ref="F5:F7"/>
    <mergeCell ref="A3:A4"/>
    <mergeCell ref="A13:A19"/>
    <mergeCell ref="C5:C7"/>
    <mergeCell ref="B5:B7"/>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597D7-3A2B-49C1-83BC-846599E18EDF}">
  <dimension ref="A1:H15"/>
  <sheetViews>
    <sheetView zoomScale="70" zoomScaleNormal="70" workbookViewId="0">
      <pane ySplit="2" topLeftCell="A9" activePane="bottomLeft" state="frozen"/>
      <selection pane="bottomLeft" activeCell="F17" sqref="F17"/>
    </sheetView>
  </sheetViews>
  <sheetFormatPr defaultRowHeight="14.4" x14ac:dyDescent="0.3"/>
  <cols>
    <col min="1" max="1" width="16.44140625" style="12" customWidth="1"/>
    <col min="2" max="2" width="15.33203125" style="106" customWidth="1"/>
    <col min="3" max="3" width="25.109375" style="13" bestFit="1" customWidth="1"/>
    <col min="4" max="4" width="25" style="13" customWidth="1"/>
    <col min="5" max="5" width="110.6640625" style="106" customWidth="1"/>
    <col min="6" max="6" width="33" style="136" customWidth="1"/>
    <col min="7" max="7" width="16.109375" style="146" customWidth="1"/>
    <col min="8" max="8" width="23.109375" style="146" customWidth="1"/>
    <col min="9" max="16384" width="8.88671875" style="11"/>
  </cols>
  <sheetData>
    <row r="1" spans="1:8" ht="22.2" x14ac:dyDescent="0.45">
      <c r="A1" s="16" t="s">
        <v>275</v>
      </c>
      <c r="B1" s="17"/>
      <c r="C1" s="73"/>
      <c r="D1" s="81"/>
      <c r="E1" s="4"/>
      <c r="F1" s="18"/>
      <c r="G1" s="118"/>
      <c r="H1" s="140"/>
    </row>
    <row r="2" spans="1:8" ht="52.2" x14ac:dyDescent="0.3">
      <c r="A2" s="170" t="s">
        <v>0</v>
      </c>
      <c r="B2" s="170" t="s">
        <v>1</v>
      </c>
      <c r="C2" s="171" t="s">
        <v>164</v>
      </c>
      <c r="D2" s="170" t="s">
        <v>2</v>
      </c>
      <c r="E2" s="170" t="s">
        <v>3</v>
      </c>
      <c r="F2" s="172" t="s">
        <v>4</v>
      </c>
      <c r="G2" s="170" t="s">
        <v>153</v>
      </c>
      <c r="H2" s="25" t="s">
        <v>261</v>
      </c>
    </row>
    <row r="3" spans="1:8" ht="86.4" x14ac:dyDescent="0.3">
      <c r="A3" s="57" t="s">
        <v>196</v>
      </c>
      <c r="B3" s="42" t="s">
        <v>29</v>
      </c>
      <c r="C3" s="55" t="s">
        <v>7</v>
      </c>
      <c r="D3" s="32" t="s">
        <v>8</v>
      </c>
      <c r="E3" s="55" t="s">
        <v>8</v>
      </c>
      <c r="F3" s="234" t="s">
        <v>286</v>
      </c>
      <c r="G3" s="66">
        <v>0</v>
      </c>
      <c r="H3" s="141">
        <v>0</v>
      </c>
    </row>
    <row r="4" spans="1:8" ht="89.4" customHeight="1" x14ac:dyDescent="0.3">
      <c r="A4" s="210" t="s">
        <v>200</v>
      </c>
      <c r="B4" s="42" t="s">
        <v>30</v>
      </c>
      <c r="C4" s="55" t="s">
        <v>7</v>
      </c>
      <c r="D4" s="40" t="s">
        <v>31</v>
      </c>
      <c r="E4" s="42" t="s">
        <v>32</v>
      </c>
      <c r="F4" s="133" t="s">
        <v>5</v>
      </c>
      <c r="G4" s="66">
        <v>16</v>
      </c>
      <c r="H4" s="85">
        <v>312740.37745053432</v>
      </c>
    </row>
    <row r="5" spans="1:8" ht="96" customHeight="1" x14ac:dyDescent="0.3">
      <c r="A5" s="211"/>
      <c r="B5" s="42" t="s">
        <v>33</v>
      </c>
      <c r="C5" s="42" t="s">
        <v>34</v>
      </c>
      <c r="D5" s="42" t="s">
        <v>31</v>
      </c>
      <c r="E5" s="42" t="s">
        <v>32</v>
      </c>
      <c r="F5" s="132" t="s">
        <v>5</v>
      </c>
      <c r="G5" s="84">
        <v>6</v>
      </c>
      <c r="H5" s="85">
        <v>28186.965108723991</v>
      </c>
    </row>
    <row r="6" spans="1:8" ht="63" customHeight="1" x14ac:dyDescent="0.3">
      <c r="A6" s="211"/>
      <c r="B6" s="42" t="s">
        <v>201</v>
      </c>
      <c r="C6" s="42" t="s">
        <v>7</v>
      </c>
      <c r="D6" s="42" t="s">
        <v>35</v>
      </c>
      <c r="E6" s="42" t="s">
        <v>36</v>
      </c>
      <c r="F6" s="166" t="s">
        <v>197</v>
      </c>
      <c r="G6" s="84">
        <v>4</v>
      </c>
      <c r="H6" s="85">
        <v>337742.70540738932</v>
      </c>
    </row>
    <row r="7" spans="1:8" ht="66.599999999999994" customHeight="1" x14ac:dyDescent="0.3">
      <c r="A7" s="211"/>
      <c r="B7" s="42" t="s">
        <v>202</v>
      </c>
      <c r="C7" s="42" t="s">
        <v>7</v>
      </c>
      <c r="D7" s="55" t="s">
        <v>35</v>
      </c>
      <c r="E7" s="55" t="s">
        <v>36</v>
      </c>
      <c r="F7" s="125" t="s">
        <v>197</v>
      </c>
      <c r="G7" s="19">
        <v>1</v>
      </c>
      <c r="H7" s="142">
        <v>45915.953785025435</v>
      </c>
    </row>
    <row r="8" spans="1:8" ht="162" customHeight="1" x14ac:dyDescent="0.3">
      <c r="A8" s="211"/>
      <c r="B8" s="42" t="s">
        <v>204</v>
      </c>
      <c r="C8" s="42" t="s">
        <v>7</v>
      </c>
      <c r="D8" s="40" t="s">
        <v>37</v>
      </c>
      <c r="E8" s="42" t="s">
        <v>38</v>
      </c>
      <c r="F8" s="124" t="s">
        <v>198</v>
      </c>
      <c r="G8" s="46">
        <v>1</v>
      </c>
      <c r="H8" s="143">
        <v>48729.159312681273</v>
      </c>
    </row>
    <row r="9" spans="1:8" ht="57.6" customHeight="1" x14ac:dyDescent="0.3">
      <c r="A9" s="211"/>
      <c r="B9" s="54" t="s">
        <v>243</v>
      </c>
      <c r="C9" s="54" t="s">
        <v>7</v>
      </c>
      <c r="D9" s="32" t="s">
        <v>35</v>
      </c>
      <c r="E9" s="55" t="s">
        <v>36</v>
      </c>
      <c r="F9" s="166" t="s">
        <v>197</v>
      </c>
      <c r="G9" s="66">
        <v>0</v>
      </c>
      <c r="H9" s="144">
        <v>0</v>
      </c>
    </row>
    <row r="10" spans="1:8" ht="112.2" customHeight="1" x14ac:dyDescent="0.3">
      <c r="A10" s="211"/>
      <c r="B10" s="42" t="s">
        <v>244</v>
      </c>
      <c r="C10" s="42" t="s">
        <v>7</v>
      </c>
      <c r="D10" s="32" t="s">
        <v>39</v>
      </c>
      <c r="E10" s="42" t="s">
        <v>40</v>
      </c>
      <c r="F10" s="122" t="s">
        <v>199</v>
      </c>
      <c r="G10" s="31">
        <v>1</v>
      </c>
      <c r="H10" s="145">
        <v>843.46450000000004</v>
      </c>
    </row>
    <row r="11" spans="1:8" ht="165.6" customHeight="1" x14ac:dyDescent="0.3">
      <c r="A11" s="212"/>
      <c r="B11" s="55" t="s">
        <v>245</v>
      </c>
      <c r="C11" s="55" t="s">
        <v>7</v>
      </c>
      <c r="D11" s="32" t="s">
        <v>8</v>
      </c>
      <c r="E11" s="55" t="s">
        <v>8</v>
      </c>
      <c r="F11" s="234" t="s">
        <v>287</v>
      </c>
      <c r="G11" s="66">
        <v>0</v>
      </c>
      <c r="H11" s="141">
        <v>0</v>
      </c>
    </row>
    <row r="12" spans="1:8" ht="115.8" customHeight="1" x14ac:dyDescent="0.3">
      <c r="A12" s="53" t="s">
        <v>205</v>
      </c>
      <c r="B12" s="40"/>
      <c r="C12" s="63"/>
      <c r="D12" s="63"/>
      <c r="E12" s="110"/>
      <c r="F12" s="155" t="s">
        <v>274</v>
      </c>
      <c r="G12" s="66">
        <v>3</v>
      </c>
      <c r="H12" s="85">
        <v>33353.699999999997</v>
      </c>
    </row>
    <row r="13" spans="1:8" x14ac:dyDescent="0.3">
      <c r="A13" s="7"/>
      <c r="B13" s="7"/>
      <c r="C13" s="136"/>
      <c r="D13" s="136"/>
    </row>
    <row r="14" spans="1:8" x14ac:dyDescent="0.3">
      <c r="A14" s="7"/>
      <c r="D14" s="136"/>
      <c r="E14" s="7"/>
    </row>
    <row r="15" spans="1:8" x14ac:dyDescent="0.3">
      <c r="A15" s="7"/>
      <c r="D15" s="136"/>
      <c r="E15" s="7"/>
    </row>
  </sheetData>
  <mergeCells count="1">
    <mergeCell ref="A4:A11"/>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40687-4F0A-4306-A450-1D7B0062BC8B}">
  <dimension ref="A1:H25"/>
  <sheetViews>
    <sheetView zoomScale="70" zoomScaleNormal="70" workbookViewId="0">
      <pane ySplit="2" topLeftCell="A18" activePane="bottomLeft" state="frozen"/>
      <selection pane="bottomLeft" activeCell="J21" sqref="J21"/>
    </sheetView>
  </sheetViews>
  <sheetFormatPr defaultRowHeight="14.4" x14ac:dyDescent="0.3"/>
  <cols>
    <col min="1" max="1" width="16.44140625" style="12" customWidth="1"/>
    <col min="2" max="2" width="17.88671875" style="106" customWidth="1"/>
    <col min="3" max="3" width="25.109375" style="106" bestFit="1" customWidth="1"/>
    <col min="4" max="4" width="22" style="106" customWidth="1"/>
    <col min="5" max="5" width="110.6640625" style="106" customWidth="1"/>
    <col min="6" max="6" width="33.5546875" style="7" customWidth="1"/>
    <col min="7" max="7" width="16.109375" style="146" customWidth="1"/>
    <col min="8" max="8" width="23.109375" style="164" customWidth="1"/>
    <col min="9" max="16384" width="8.88671875" style="11"/>
  </cols>
  <sheetData>
    <row r="1" spans="1:8" ht="22.2" x14ac:dyDescent="0.45">
      <c r="A1" s="16" t="s">
        <v>263</v>
      </c>
      <c r="B1" s="17"/>
      <c r="C1" s="73"/>
      <c r="D1" s="81"/>
      <c r="E1" s="4"/>
      <c r="F1" s="18"/>
      <c r="G1" s="118"/>
      <c r="H1" s="161"/>
    </row>
    <row r="2" spans="1:8" ht="52.2" x14ac:dyDescent="0.3">
      <c r="A2" s="170" t="s">
        <v>0</v>
      </c>
      <c r="B2" s="170" t="s">
        <v>1</v>
      </c>
      <c r="C2" s="171" t="s">
        <v>164</v>
      </c>
      <c r="D2" s="170" t="s">
        <v>2</v>
      </c>
      <c r="E2" s="170" t="s">
        <v>3</v>
      </c>
      <c r="F2" s="172" t="s">
        <v>4</v>
      </c>
      <c r="G2" s="170" t="s">
        <v>153</v>
      </c>
      <c r="H2" s="162" t="s">
        <v>261</v>
      </c>
    </row>
    <row r="3" spans="1:8" ht="96.6" customHeight="1" x14ac:dyDescent="0.3">
      <c r="A3" s="53" t="s">
        <v>239</v>
      </c>
      <c r="B3" s="42" t="s">
        <v>6</v>
      </c>
      <c r="C3" s="55" t="s">
        <v>7</v>
      </c>
      <c r="D3" s="32" t="s">
        <v>8</v>
      </c>
      <c r="E3" s="55" t="s">
        <v>8</v>
      </c>
      <c r="F3" s="235" t="s">
        <v>288</v>
      </c>
      <c r="G3" s="66">
        <v>10</v>
      </c>
      <c r="H3" s="141">
        <v>324372.09749616857</v>
      </c>
    </row>
    <row r="4" spans="1:8" ht="75" customHeight="1" x14ac:dyDescent="0.3">
      <c r="A4" s="221" t="s">
        <v>189</v>
      </c>
      <c r="B4" s="42" t="s">
        <v>10</v>
      </c>
      <c r="C4" s="55" t="s">
        <v>7</v>
      </c>
      <c r="D4" s="40" t="s">
        <v>11</v>
      </c>
      <c r="E4" s="42" t="s">
        <v>12</v>
      </c>
      <c r="F4" s="133" t="s">
        <v>5</v>
      </c>
      <c r="G4" s="66">
        <v>0</v>
      </c>
      <c r="H4" s="85">
        <v>0</v>
      </c>
    </row>
    <row r="5" spans="1:8" ht="57.6" x14ac:dyDescent="0.3">
      <c r="A5" s="222"/>
      <c r="B5" s="42" t="s">
        <v>13</v>
      </c>
      <c r="C5" s="42" t="s">
        <v>7</v>
      </c>
      <c r="D5" s="42" t="s">
        <v>14</v>
      </c>
      <c r="E5" s="42" t="s">
        <v>15</v>
      </c>
      <c r="F5" s="132" t="s">
        <v>5</v>
      </c>
      <c r="G5" s="84">
        <v>0</v>
      </c>
      <c r="H5" s="85">
        <v>0</v>
      </c>
    </row>
    <row r="6" spans="1:8" ht="98.4" customHeight="1" x14ac:dyDescent="0.3">
      <c r="A6" s="210" t="s">
        <v>190</v>
      </c>
      <c r="B6" s="186" t="s">
        <v>191</v>
      </c>
      <c r="C6" s="55" t="s">
        <v>224</v>
      </c>
      <c r="D6" s="42" t="s">
        <v>16</v>
      </c>
      <c r="E6" s="42" t="s">
        <v>185</v>
      </c>
      <c r="F6" s="168" t="s">
        <v>186</v>
      </c>
      <c r="G6" s="84">
        <v>0</v>
      </c>
      <c r="H6" s="85">
        <v>0</v>
      </c>
    </row>
    <row r="7" spans="1:8" ht="102" customHeight="1" x14ac:dyDescent="0.3">
      <c r="A7" s="211"/>
      <c r="B7" s="187"/>
      <c r="C7" s="42" t="s">
        <v>229</v>
      </c>
      <c r="D7" s="55" t="s">
        <v>227</v>
      </c>
      <c r="E7" s="55" t="s">
        <v>61</v>
      </c>
      <c r="F7" s="125" t="s">
        <v>240</v>
      </c>
      <c r="G7" s="19">
        <v>0</v>
      </c>
      <c r="H7" s="142">
        <v>0</v>
      </c>
    </row>
    <row r="8" spans="1:8" ht="120.6" customHeight="1" x14ac:dyDescent="0.3">
      <c r="A8" s="211"/>
      <c r="B8" s="187"/>
      <c r="C8" s="54" t="s">
        <v>228</v>
      </c>
      <c r="D8" s="40" t="s">
        <v>8</v>
      </c>
      <c r="E8" s="42" t="s">
        <v>8</v>
      </c>
      <c r="F8" s="232" t="s">
        <v>289</v>
      </c>
      <c r="G8" s="46">
        <v>1</v>
      </c>
      <c r="H8" s="143">
        <v>506739.56472487753</v>
      </c>
    </row>
    <row r="9" spans="1:8" ht="165.6" customHeight="1" x14ac:dyDescent="0.3">
      <c r="A9" s="211"/>
      <c r="B9" s="187" t="s">
        <v>192</v>
      </c>
      <c r="C9" s="42" t="s">
        <v>224</v>
      </c>
      <c r="D9" s="40" t="s">
        <v>18</v>
      </c>
      <c r="E9" s="42" t="s">
        <v>19</v>
      </c>
      <c r="F9" s="158" t="s">
        <v>226</v>
      </c>
      <c r="G9" s="66">
        <v>1</v>
      </c>
      <c r="H9" s="163">
        <v>86700</v>
      </c>
    </row>
    <row r="10" spans="1:8" ht="92.4" customHeight="1" x14ac:dyDescent="0.3">
      <c r="A10" s="211"/>
      <c r="B10" s="187"/>
      <c r="C10" s="55" t="s">
        <v>229</v>
      </c>
      <c r="D10" s="113" t="s">
        <v>227</v>
      </c>
      <c r="E10" s="42" t="s">
        <v>61</v>
      </c>
      <c r="F10" s="165" t="s">
        <v>233</v>
      </c>
      <c r="G10" s="31">
        <v>0</v>
      </c>
      <c r="H10" s="145">
        <v>0</v>
      </c>
    </row>
    <row r="11" spans="1:8" ht="112.2" customHeight="1" x14ac:dyDescent="0.3">
      <c r="A11" s="211"/>
      <c r="B11" s="188"/>
      <c r="C11" s="42" t="s">
        <v>230</v>
      </c>
      <c r="D11" s="42" t="s">
        <v>8</v>
      </c>
      <c r="E11" s="42" t="s">
        <v>8</v>
      </c>
      <c r="F11" s="233" t="s">
        <v>290</v>
      </c>
      <c r="G11" s="84">
        <v>5</v>
      </c>
      <c r="H11" s="85">
        <v>263832.27936930041</v>
      </c>
    </row>
    <row r="12" spans="1:8" ht="136.80000000000001" customHeight="1" x14ac:dyDescent="0.3">
      <c r="A12" s="211"/>
      <c r="B12" s="54" t="s">
        <v>193</v>
      </c>
      <c r="C12" s="42" t="s">
        <v>20</v>
      </c>
      <c r="D12" s="55" t="s">
        <v>8</v>
      </c>
      <c r="E12" s="55" t="s">
        <v>8</v>
      </c>
      <c r="F12" s="235" t="s">
        <v>291</v>
      </c>
      <c r="G12" s="67">
        <v>0</v>
      </c>
      <c r="H12" s="142">
        <v>0</v>
      </c>
    </row>
    <row r="13" spans="1:8" ht="86.4" customHeight="1" x14ac:dyDescent="0.3">
      <c r="A13" s="211"/>
      <c r="B13" s="42" t="s">
        <v>203</v>
      </c>
      <c r="C13" s="55" t="s">
        <v>7</v>
      </c>
      <c r="D13" s="32" t="s">
        <v>21</v>
      </c>
      <c r="E13" s="55" t="s">
        <v>22</v>
      </c>
      <c r="F13" s="158" t="s">
        <v>187</v>
      </c>
      <c r="G13" s="66">
        <v>2</v>
      </c>
      <c r="H13" s="141">
        <v>644784.61757213913</v>
      </c>
    </row>
    <row r="14" spans="1:8" ht="112.2" customHeight="1" x14ac:dyDescent="0.3">
      <c r="A14" s="211"/>
      <c r="B14" s="186" t="s">
        <v>251</v>
      </c>
      <c r="C14" s="55" t="s">
        <v>235</v>
      </c>
      <c r="D14" s="40" t="s">
        <v>23</v>
      </c>
      <c r="E14" s="42" t="s">
        <v>188</v>
      </c>
      <c r="F14" s="165" t="s">
        <v>197</v>
      </c>
      <c r="G14" s="66">
        <v>0</v>
      </c>
      <c r="H14" s="85">
        <v>0</v>
      </c>
    </row>
    <row r="15" spans="1:8" ht="112.2" customHeight="1" x14ac:dyDescent="0.3">
      <c r="A15" s="211"/>
      <c r="B15" s="187"/>
      <c r="C15" s="42" t="s">
        <v>238</v>
      </c>
      <c r="D15" s="42" t="s">
        <v>227</v>
      </c>
      <c r="E15" s="42" t="s">
        <v>61</v>
      </c>
      <c r="F15" s="125" t="s">
        <v>233</v>
      </c>
      <c r="G15" s="84">
        <v>0</v>
      </c>
      <c r="H15" s="85">
        <v>0</v>
      </c>
    </row>
    <row r="16" spans="1:8" ht="112.2" customHeight="1" x14ac:dyDescent="0.3">
      <c r="A16" s="211"/>
      <c r="B16" s="188"/>
      <c r="C16" s="55" t="s">
        <v>228</v>
      </c>
      <c r="D16" s="42" t="s">
        <v>8</v>
      </c>
      <c r="E16" s="42" t="s">
        <v>8</v>
      </c>
      <c r="F16" s="236" t="s">
        <v>292</v>
      </c>
      <c r="G16" s="84">
        <v>7</v>
      </c>
      <c r="H16" s="85">
        <v>556163.61780821916</v>
      </c>
    </row>
    <row r="17" spans="1:8" ht="112.2" customHeight="1" x14ac:dyDescent="0.3">
      <c r="A17" s="211"/>
      <c r="B17" s="186" t="s">
        <v>250</v>
      </c>
      <c r="C17" s="42" t="s">
        <v>235</v>
      </c>
      <c r="D17" s="55" t="s">
        <v>24</v>
      </c>
      <c r="E17" s="55" t="s">
        <v>25</v>
      </c>
      <c r="F17" s="167" t="s">
        <v>17</v>
      </c>
      <c r="G17" s="19">
        <v>0</v>
      </c>
      <c r="H17" s="142">
        <v>0</v>
      </c>
    </row>
    <row r="18" spans="1:8" ht="112.2" customHeight="1" x14ac:dyDescent="0.3">
      <c r="A18" s="211"/>
      <c r="B18" s="187"/>
      <c r="C18" s="55" t="s">
        <v>238</v>
      </c>
      <c r="D18" s="40" t="s">
        <v>227</v>
      </c>
      <c r="E18" s="42" t="s">
        <v>61</v>
      </c>
      <c r="F18" s="125" t="s">
        <v>233</v>
      </c>
      <c r="G18" s="46">
        <v>5</v>
      </c>
      <c r="H18" s="143">
        <v>144921.42456845695</v>
      </c>
    </row>
    <row r="19" spans="1:8" ht="124.2" customHeight="1" x14ac:dyDescent="0.3">
      <c r="A19" s="212"/>
      <c r="B19" s="188"/>
      <c r="C19" s="55" t="s">
        <v>228</v>
      </c>
      <c r="D19" s="40" t="s">
        <v>8</v>
      </c>
      <c r="E19" s="42" t="s">
        <v>8</v>
      </c>
      <c r="F19" s="232" t="s">
        <v>293</v>
      </c>
      <c r="G19" s="66">
        <v>5</v>
      </c>
      <c r="H19" s="163">
        <v>392935</v>
      </c>
    </row>
    <row r="20" spans="1:8" ht="127.2" customHeight="1" x14ac:dyDescent="0.3">
      <c r="A20" s="221" t="s">
        <v>194</v>
      </c>
      <c r="B20" s="54" t="s">
        <v>225</v>
      </c>
      <c r="C20" s="55" t="s">
        <v>26</v>
      </c>
      <c r="D20" s="113" t="s">
        <v>8</v>
      </c>
      <c r="E20" s="42" t="s">
        <v>8</v>
      </c>
      <c r="F20" s="232" t="s">
        <v>292</v>
      </c>
      <c r="G20" s="31">
        <v>0</v>
      </c>
      <c r="H20" s="145">
        <v>0</v>
      </c>
    </row>
    <row r="21" spans="1:8" ht="126" customHeight="1" x14ac:dyDescent="0.3">
      <c r="A21" s="222"/>
      <c r="B21" s="55" t="s">
        <v>27</v>
      </c>
      <c r="C21" s="42" t="s">
        <v>7</v>
      </c>
      <c r="D21" s="42" t="s">
        <v>8</v>
      </c>
      <c r="E21" s="42" t="s">
        <v>8</v>
      </c>
      <c r="F21" s="233" t="s">
        <v>294</v>
      </c>
      <c r="G21" s="84">
        <v>0</v>
      </c>
      <c r="H21" s="85">
        <v>0</v>
      </c>
    </row>
    <row r="22" spans="1:8" ht="105.6" customHeight="1" x14ac:dyDescent="0.3">
      <c r="A22" s="114" t="s">
        <v>195</v>
      </c>
      <c r="B22" s="55" t="s">
        <v>28</v>
      </c>
      <c r="C22" s="40"/>
      <c r="D22" s="63"/>
      <c r="E22" s="110" t="s">
        <v>8</v>
      </c>
      <c r="F22" s="155" t="s">
        <v>271</v>
      </c>
      <c r="G22" s="66">
        <v>16</v>
      </c>
      <c r="H22" s="142">
        <v>953596.30767760694</v>
      </c>
    </row>
    <row r="23" spans="1:8" ht="105.6" customHeight="1" x14ac:dyDescent="0.3"/>
    <row r="24" spans="1:8" ht="105.6" customHeight="1" x14ac:dyDescent="0.3"/>
    <row r="25" spans="1:8" x14ac:dyDescent="0.3">
      <c r="C25" s="8"/>
    </row>
  </sheetData>
  <mergeCells count="7">
    <mergeCell ref="A4:A5"/>
    <mergeCell ref="A20:A21"/>
    <mergeCell ref="B9:B11"/>
    <mergeCell ref="B17:B19"/>
    <mergeCell ref="B14:B16"/>
    <mergeCell ref="A6:A19"/>
    <mergeCell ref="B6:B8"/>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8842-C1A7-4018-A637-5D6B9F3714E5}">
  <dimension ref="A1:H14"/>
  <sheetViews>
    <sheetView zoomScale="70" zoomScaleNormal="70" workbookViewId="0">
      <pane ySplit="2" topLeftCell="A3" activePane="bottomLeft" state="frozen"/>
      <selection pane="bottomLeft" activeCell="L5" sqref="L5"/>
    </sheetView>
  </sheetViews>
  <sheetFormatPr defaultColWidth="8.88671875" defaultRowHeight="14.4" x14ac:dyDescent="0.3"/>
  <cols>
    <col min="1" max="1" width="16.44140625" style="12" customWidth="1"/>
    <col min="2" max="2" width="15.33203125" style="7" customWidth="1"/>
    <col min="3" max="3" width="33" style="136" customWidth="1"/>
    <col min="4" max="4" width="18.6640625" style="136" bestFit="1" customWidth="1"/>
    <col min="5" max="5" width="42.33203125" style="7" customWidth="1"/>
    <col min="6" max="6" width="44.44140625" style="136" customWidth="1"/>
    <col min="7" max="7" width="16.109375" style="169" customWidth="1"/>
    <col min="8" max="8" width="23.109375" style="169" customWidth="1"/>
    <col min="9" max="16384" width="8.88671875" style="136"/>
  </cols>
  <sheetData>
    <row r="1" spans="1:8" ht="22.2" x14ac:dyDescent="0.45">
      <c r="A1" s="16" t="s">
        <v>264</v>
      </c>
      <c r="B1" s="17"/>
      <c r="C1" s="73"/>
      <c r="D1" s="81"/>
      <c r="E1" s="4"/>
      <c r="F1" s="18"/>
      <c r="G1" s="118"/>
      <c r="H1" s="140"/>
    </row>
    <row r="2" spans="1:8" ht="52.2" x14ac:dyDescent="0.3">
      <c r="A2" s="170" t="s">
        <v>0</v>
      </c>
      <c r="B2" s="170" t="s">
        <v>1</v>
      </c>
      <c r="C2" s="171" t="s">
        <v>164</v>
      </c>
      <c r="D2" s="170" t="s">
        <v>2</v>
      </c>
      <c r="E2" s="170" t="s">
        <v>3</v>
      </c>
      <c r="F2" s="172" t="s">
        <v>4</v>
      </c>
      <c r="G2" s="170" t="s">
        <v>153</v>
      </c>
      <c r="H2" s="25" t="s">
        <v>261</v>
      </c>
    </row>
    <row r="3" spans="1:8" ht="72" x14ac:dyDescent="0.3">
      <c r="A3" s="210" t="s">
        <v>206</v>
      </c>
      <c r="B3" s="42" t="s">
        <v>41</v>
      </c>
      <c r="C3" s="55" t="s">
        <v>7</v>
      </c>
      <c r="D3" s="32" t="s">
        <v>8</v>
      </c>
      <c r="E3" s="55" t="s">
        <v>8</v>
      </c>
      <c r="F3" s="234" t="s">
        <v>297</v>
      </c>
      <c r="G3" s="66">
        <v>1</v>
      </c>
      <c r="H3" s="141">
        <v>4750</v>
      </c>
    </row>
    <row r="4" spans="1:8" ht="124.2" customHeight="1" x14ac:dyDescent="0.3">
      <c r="A4" s="212"/>
      <c r="B4" s="42" t="s">
        <v>42</v>
      </c>
      <c r="C4" s="55" t="s">
        <v>43</v>
      </c>
      <c r="D4" s="40" t="s">
        <v>8</v>
      </c>
      <c r="E4" s="42" t="s">
        <v>8</v>
      </c>
      <c r="F4" s="234" t="s">
        <v>296</v>
      </c>
      <c r="G4" s="66">
        <v>2</v>
      </c>
      <c r="H4" s="85">
        <v>46662.92</v>
      </c>
    </row>
    <row r="5" spans="1:8" ht="57.6" x14ac:dyDescent="0.3">
      <c r="A5" s="148" t="s">
        <v>207</v>
      </c>
      <c r="B5" s="55" t="s">
        <v>44</v>
      </c>
      <c r="C5" s="42" t="s">
        <v>7</v>
      </c>
      <c r="D5" s="42" t="s">
        <v>8</v>
      </c>
      <c r="E5" s="42" t="s">
        <v>8</v>
      </c>
      <c r="F5" s="233" t="s">
        <v>288</v>
      </c>
      <c r="G5" s="84">
        <v>2</v>
      </c>
      <c r="H5" s="85">
        <v>134687.50067114094</v>
      </c>
    </row>
    <row r="6" spans="1:8" ht="57.6" x14ac:dyDescent="0.3">
      <c r="A6" s="149"/>
      <c r="B6" s="55" t="s">
        <v>45</v>
      </c>
      <c r="C6" s="55" t="s">
        <v>7</v>
      </c>
      <c r="D6" s="42" t="s">
        <v>8</v>
      </c>
      <c r="E6" s="42" t="s">
        <v>8</v>
      </c>
      <c r="F6" s="236" t="s">
        <v>295</v>
      </c>
      <c r="G6" s="84">
        <v>0</v>
      </c>
      <c r="H6" s="85">
        <v>0</v>
      </c>
    </row>
    <row r="7" spans="1:8" ht="117.6" customHeight="1" x14ac:dyDescent="0.3">
      <c r="A7" s="149" t="s">
        <v>208</v>
      </c>
      <c r="B7" s="223" t="s">
        <v>8</v>
      </c>
      <c r="C7" s="224"/>
      <c r="D7" s="224"/>
      <c r="E7" s="225"/>
      <c r="F7" s="129" t="s">
        <v>272</v>
      </c>
      <c r="G7" s="139">
        <v>0</v>
      </c>
      <c r="H7" s="142">
        <v>0</v>
      </c>
    </row>
    <row r="8" spans="1:8" x14ac:dyDescent="0.3">
      <c r="A8" s="135"/>
      <c r="C8" s="7"/>
      <c r="D8" s="137"/>
      <c r="F8" s="7"/>
    </row>
    <row r="9" spans="1:8" x14ac:dyDescent="0.3">
      <c r="A9" s="135"/>
      <c r="C9" s="7"/>
      <c r="D9" s="7"/>
      <c r="F9" s="7"/>
    </row>
    <row r="10" spans="1:8" x14ac:dyDescent="0.3">
      <c r="A10" s="135"/>
      <c r="C10" s="7"/>
      <c r="F10" s="7"/>
    </row>
    <row r="11" spans="1:8" x14ac:dyDescent="0.3">
      <c r="A11" s="138"/>
      <c r="F11" s="7"/>
    </row>
    <row r="12" spans="1:8" x14ac:dyDescent="0.3">
      <c r="A12" s="7"/>
    </row>
    <row r="13" spans="1:8" x14ac:dyDescent="0.3">
      <c r="A13" s="7"/>
    </row>
    <row r="14" spans="1:8" x14ac:dyDescent="0.3">
      <c r="A14" s="7"/>
    </row>
  </sheetData>
  <mergeCells count="2">
    <mergeCell ref="A3:A4"/>
    <mergeCell ref="B7:E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7403-9227-41C3-B4DE-76CF9F868710}">
  <dimension ref="A1:H14"/>
  <sheetViews>
    <sheetView zoomScale="70" zoomScaleNormal="70" workbookViewId="0">
      <pane ySplit="2" topLeftCell="A3" activePane="bottomLeft" state="frozen"/>
      <selection pane="bottomLeft" activeCell="H3" sqref="H3:H6"/>
    </sheetView>
  </sheetViews>
  <sheetFormatPr defaultRowHeight="14.4" x14ac:dyDescent="0.3"/>
  <cols>
    <col min="1" max="1" width="16.44140625" style="12" customWidth="1"/>
    <col min="2" max="2" width="15.33203125" style="106" customWidth="1"/>
    <col min="3" max="3" width="25.109375" style="13" bestFit="1" customWidth="1"/>
    <col min="4" max="4" width="15.5546875" style="13" customWidth="1"/>
    <col min="5" max="5" width="24.21875" style="106" customWidth="1"/>
    <col min="6" max="6" width="36.109375" style="136" customWidth="1"/>
    <col min="7" max="7" width="16.109375" style="146" customWidth="1"/>
    <col min="8" max="8" width="23.109375" style="146" customWidth="1"/>
    <col min="9" max="16384" width="8.88671875" style="11"/>
  </cols>
  <sheetData>
    <row r="1" spans="1:8" ht="22.2" x14ac:dyDescent="0.45">
      <c r="A1" s="16" t="s">
        <v>265</v>
      </c>
      <c r="B1" s="17"/>
      <c r="C1" s="73"/>
      <c r="D1" s="81"/>
      <c r="E1" s="4"/>
      <c r="F1" s="18"/>
      <c r="G1" s="118"/>
      <c r="H1" s="140"/>
    </row>
    <row r="2" spans="1:8" ht="52.2" x14ac:dyDescent="0.3">
      <c r="A2" s="170" t="s">
        <v>0</v>
      </c>
      <c r="B2" s="170" t="s">
        <v>1</v>
      </c>
      <c r="C2" s="171" t="s">
        <v>164</v>
      </c>
      <c r="D2" s="170" t="s">
        <v>2</v>
      </c>
      <c r="E2" s="170" t="s">
        <v>3</v>
      </c>
      <c r="F2" s="172" t="s">
        <v>4</v>
      </c>
      <c r="G2" s="171" t="s">
        <v>153</v>
      </c>
      <c r="H2" s="160" t="s">
        <v>261</v>
      </c>
    </row>
    <row r="3" spans="1:8" ht="55.2" customHeight="1" x14ac:dyDescent="0.3">
      <c r="A3" s="149" t="s">
        <v>209</v>
      </c>
      <c r="B3" s="55" t="s">
        <v>46</v>
      </c>
      <c r="C3" s="42" t="s">
        <v>7</v>
      </c>
      <c r="D3" s="55" t="s">
        <v>8</v>
      </c>
      <c r="E3" s="55"/>
      <c r="F3" s="232" t="s">
        <v>184</v>
      </c>
      <c r="G3" s="19">
        <v>3</v>
      </c>
      <c r="H3" s="142">
        <v>74246.658226986037</v>
      </c>
    </row>
    <row r="4" spans="1:8" ht="57.6" customHeight="1" x14ac:dyDescent="0.3">
      <c r="A4" s="211" t="s">
        <v>210</v>
      </c>
      <c r="B4" s="42" t="s">
        <v>47</v>
      </c>
      <c r="C4" s="42" t="s">
        <v>7</v>
      </c>
      <c r="D4" s="40" t="s">
        <v>8</v>
      </c>
      <c r="E4" s="42"/>
      <c r="F4" s="234" t="s">
        <v>184</v>
      </c>
      <c r="G4" s="46">
        <v>4</v>
      </c>
      <c r="H4" s="143">
        <v>40466.666666666664</v>
      </c>
    </row>
    <row r="5" spans="1:8" ht="60" customHeight="1" x14ac:dyDescent="0.3">
      <c r="A5" s="211"/>
      <c r="B5" s="42" t="s">
        <v>48</v>
      </c>
      <c r="C5" s="42" t="s">
        <v>7</v>
      </c>
      <c r="D5" s="40" t="s">
        <v>8</v>
      </c>
      <c r="E5" s="42"/>
      <c r="F5" s="234" t="s">
        <v>184</v>
      </c>
      <c r="G5" s="66">
        <v>1</v>
      </c>
      <c r="H5" s="144">
        <v>16066</v>
      </c>
    </row>
    <row r="6" spans="1:8" ht="78" customHeight="1" x14ac:dyDescent="0.3">
      <c r="A6" s="212"/>
      <c r="B6" s="55" t="s">
        <v>49</v>
      </c>
      <c r="C6" s="55" t="s">
        <v>7</v>
      </c>
      <c r="D6" s="113" t="s">
        <v>8</v>
      </c>
      <c r="E6" s="42"/>
      <c r="F6" s="234" t="s">
        <v>184</v>
      </c>
      <c r="G6" s="31">
        <v>1</v>
      </c>
      <c r="H6" s="145">
        <v>1933.7200000000003</v>
      </c>
    </row>
    <row r="7" spans="1:8" ht="64.2" customHeight="1" x14ac:dyDescent="0.3">
      <c r="A7" s="149" t="s">
        <v>211</v>
      </c>
      <c r="B7" s="55" t="s">
        <v>50</v>
      </c>
      <c r="C7" s="42" t="s">
        <v>7</v>
      </c>
      <c r="D7" s="42" t="s">
        <v>8</v>
      </c>
      <c r="E7" s="42"/>
      <c r="F7" s="233" t="s">
        <v>184</v>
      </c>
      <c r="G7" s="84">
        <v>0</v>
      </c>
      <c r="H7" s="85">
        <v>0</v>
      </c>
    </row>
    <row r="8" spans="1:8" ht="93" customHeight="1" x14ac:dyDescent="0.3">
      <c r="A8" s="149" t="s">
        <v>212</v>
      </c>
      <c r="B8" s="55" t="s">
        <v>28</v>
      </c>
      <c r="C8" s="55" t="s">
        <v>8</v>
      </c>
      <c r="D8" s="55" t="s">
        <v>8</v>
      </c>
      <c r="E8" s="55"/>
      <c r="F8" s="155" t="s">
        <v>273</v>
      </c>
      <c r="G8" s="139">
        <v>1</v>
      </c>
      <c r="H8" s="142">
        <v>12291.227190695809</v>
      </c>
    </row>
    <row r="9" spans="1:8" x14ac:dyDescent="0.3">
      <c r="A9" s="135"/>
      <c r="B9" s="7"/>
      <c r="C9" s="7"/>
      <c r="D9" s="7"/>
      <c r="E9" s="7"/>
      <c r="F9" s="7"/>
    </row>
    <row r="10" spans="1:8" x14ac:dyDescent="0.3">
      <c r="A10" s="135"/>
      <c r="B10" s="7"/>
      <c r="C10" s="7"/>
      <c r="D10" s="136"/>
      <c r="E10" s="7"/>
      <c r="F10" s="7"/>
    </row>
    <row r="11" spans="1:8" x14ac:dyDescent="0.3">
      <c r="A11" s="138"/>
      <c r="B11" s="7"/>
      <c r="C11" s="136"/>
      <c r="D11" s="136"/>
      <c r="E11" s="7"/>
      <c r="F11" s="106"/>
    </row>
    <row r="12" spans="1:8" x14ac:dyDescent="0.3">
      <c r="A12" s="7"/>
      <c r="B12" s="7"/>
      <c r="C12" s="136"/>
      <c r="D12" s="136"/>
    </row>
    <row r="13" spans="1:8" x14ac:dyDescent="0.3">
      <c r="A13" s="7"/>
      <c r="D13" s="136"/>
      <c r="E13" s="7"/>
    </row>
    <row r="14" spans="1:8" x14ac:dyDescent="0.3">
      <c r="A14" s="7"/>
      <c r="D14" s="136"/>
      <c r="E14" s="7"/>
    </row>
  </sheetData>
  <mergeCells count="1">
    <mergeCell ref="A4:A6"/>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Buildings</vt:lpstr>
      <vt:lpstr>Renewable Energy</vt:lpstr>
      <vt:lpstr>Transportation</vt:lpstr>
      <vt:lpstr>Waste and Circular Economy</vt:lpstr>
      <vt:lpstr> Water and Wastewater</vt:lpstr>
      <vt:lpstr>Land Use and Area Projects</vt:lpstr>
      <vt:lpstr>Climate Change Adaptation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Torunn Brånå</dc:creator>
  <cp:keywords/>
  <dc:description/>
  <cp:lastModifiedBy>Torunn Brånå</cp:lastModifiedBy>
  <cp:revision/>
  <cp:lastPrinted>2021-02-15T14:59:09Z</cp:lastPrinted>
  <dcterms:created xsi:type="dcterms:W3CDTF">2021-01-30T12:13:17Z</dcterms:created>
  <dcterms:modified xsi:type="dcterms:W3CDTF">2021-02-26T13:05:57Z</dcterms:modified>
  <cp:category/>
  <cp:contentStatus/>
</cp:coreProperties>
</file>